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FIRMA\Projekt SSÚD\260120 EXPORT TENDR slepý\"/>
    </mc:Choice>
  </mc:AlternateContent>
  <xr:revisionPtr revIDLastSave="0" documentId="13_ncr:1_{9C38551A-E514-4A7C-992B-73952276C8A1}" xr6:coauthVersionLast="47" xr6:coauthVersionMax="47" xr10:uidLastSave="{00000000-0000-0000-0000-000000000000}"/>
  <bookViews>
    <workbookView xWindow="-120" yWindow="-120" windowWidth="29040" windowHeight="164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VRN 1 Naklady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'VRN 1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Stavba!$A$1:$J$54</definedName>
    <definedName name="_xlnm.Print_Area" localSheetId="3">'VRN 1 Naklady'!$A$1:$Y$112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3" i="1" l="1"/>
  <c r="BA109" i="12"/>
  <c r="BA108" i="12"/>
  <c r="BA102" i="12"/>
  <c r="BA87" i="12"/>
  <c r="BA71" i="12"/>
  <c r="BA70" i="12"/>
  <c r="BA68" i="12"/>
  <c r="BA67" i="12"/>
  <c r="BA66" i="12"/>
  <c r="BA63" i="12"/>
  <c r="BA58" i="12"/>
  <c r="BA55" i="12"/>
  <c r="BA53" i="12"/>
  <c r="BA51" i="12"/>
  <c r="BA47" i="12"/>
  <c r="BA38" i="12"/>
  <c r="BA37" i="12"/>
  <c r="BA35" i="12"/>
  <c r="BA28" i="12"/>
  <c r="BA27" i="12"/>
  <c r="BA25" i="12"/>
  <c r="BA24" i="12"/>
  <c r="BA20" i="12"/>
  <c r="BA17" i="12"/>
  <c r="BA15" i="12"/>
  <c r="G9" i="12"/>
  <c r="G8" i="12" s="1"/>
  <c r="I52" i="1" s="1"/>
  <c r="I9" i="12"/>
  <c r="I8" i="12" s="1"/>
  <c r="K9" i="12"/>
  <c r="K8" i="12" s="1"/>
  <c r="O9" i="12"/>
  <c r="Q9" i="12"/>
  <c r="V9" i="12"/>
  <c r="G16" i="12"/>
  <c r="I16" i="12"/>
  <c r="K16" i="12"/>
  <c r="M16" i="12"/>
  <c r="O16" i="12"/>
  <c r="O8" i="12" s="1"/>
  <c r="Q16" i="12"/>
  <c r="Q8" i="12" s="1"/>
  <c r="V16" i="12"/>
  <c r="V8" i="12" s="1"/>
  <c r="G18" i="12"/>
  <c r="M18" i="12" s="1"/>
  <c r="I18" i="12"/>
  <c r="K18" i="12"/>
  <c r="O18" i="12"/>
  <c r="Q18" i="12"/>
  <c r="V18" i="12"/>
  <c r="G21" i="12"/>
  <c r="I21" i="12"/>
  <c r="K21" i="12"/>
  <c r="M21" i="12"/>
  <c r="O21" i="12"/>
  <c r="Q21" i="12"/>
  <c r="V21" i="12"/>
  <c r="G39" i="12"/>
  <c r="I39" i="12"/>
  <c r="K39" i="12"/>
  <c r="M39" i="12"/>
  <c r="O39" i="12"/>
  <c r="Q39" i="12"/>
  <c r="V39" i="12"/>
  <c r="G45" i="12"/>
  <c r="I45" i="12"/>
  <c r="K45" i="12"/>
  <c r="M45" i="12"/>
  <c r="O45" i="12"/>
  <c r="Q45" i="12"/>
  <c r="V45" i="12"/>
  <c r="G50" i="12"/>
  <c r="M50" i="12" s="1"/>
  <c r="M49" i="12" s="1"/>
  <c r="I50" i="12"/>
  <c r="I49" i="12" s="1"/>
  <c r="K50" i="12"/>
  <c r="K49" i="12" s="1"/>
  <c r="O50" i="12"/>
  <c r="Q50" i="12"/>
  <c r="V50" i="12"/>
  <c r="G52" i="12"/>
  <c r="M52" i="12" s="1"/>
  <c r="I52" i="12"/>
  <c r="K52" i="12"/>
  <c r="O52" i="12"/>
  <c r="O49" i="12" s="1"/>
  <c r="Q52" i="12"/>
  <c r="Q49" i="12" s="1"/>
  <c r="V52" i="12"/>
  <c r="V49" i="12" s="1"/>
  <c r="G54" i="12"/>
  <c r="M54" i="12" s="1"/>
  <c r="I54" i="12"/>
  <c r="K54" i="12"/>
  <c r="O54" i="12"/>
  <c r="Q54" i="12"/>
  <c r="V54" i="12"/>
  <c r="G57" i="12"/>
  <c r="I57" i="12"/>
  <c r="K57" i="12"/>
  <c r="M57" i="12"/>
  <c r="O57" i="12"/>
  <c r="Q57" i="12"/>
  <c r="V57" i="12"/>
  <c r="G60" i="12"/>
  <c r="I60" i="12"/>
  <c r="K60" i="12"/>
  <c r="M60" i="12"/>
  <c r="O60" i="12"/>
  <c r="Q60" i="12"/>
  <c r="V60" i="12"/>
  <c r="G64" i="12"/>
  <c r="I64" i="12"/>
  <c r="K64" i="12"/>
  <c r="M64" i="12"/>
  <c r="O64" i="12"/>
  <c r="Q64" i="12"/>
  <c r="V64" i="12"/>
  <c r="G72" i="12"/>
  <c r="I72" i="12"/>
  <c r="K72" i="12"/>
  <c r="M72" i="12"/>
  <c r="O72" i="12"/>
  <c r="Q72" i="12"/>
  <c r="V72" i="12"/>
  <c r="G92" i="12"/>
  <c r="M92" i="12" s="1"/>
  <c r="I92" i="12"/>
  <c r="K92" i="12"/>
  <c r="O92" i="12"/>
  <c r="Q92" i="12"/>
  <c r="V92" i="12"/>
  <c r="G99" i="12"/>
  <c r="I99" i="12"/>
  <c r="K99" i="12"/>
  <c r="M99" i="12"/>
  <c r="O99" i="12"/>
  <c r="Q99" i="12"/>
  <c r="V99" i="12"/>
  <c r="G103" i="12"/>
  <c r="I103" i="12"/>
  <c r="K103" i="12"/>
  <c r="M103" i="12"/>
  <c r="O103" i="12"/>
  <c r="Q103" i="12"/>
  <c r="V103" i="12"/>
  <c r="G106" i="12"/>
  <c r="I106" i="12"/>
  <c r="K106" i="12"/>
  <c r="M106" i="12"/>
  <c r="O106" i="12"/>
  <c r="Q106" i="12"/>
  <c r="V106" i="12"/>
  <c r="AE111" i="12"/>
  <c r="F41" i="1" s="1"/>
  <c r="I20" i="1"/>
  <c r="I18" i="1"/>
  <c r="I17" i="1"/>
  <c r="I16" i="1"/>
  <c r="J28" i="1"/>
  <c r="J26" i="1"/>
  <c r="G38" i="1"/>
  <c r="F38" i="1"/>
  <c r="J23" i="1"/>
  <c r="J24" i="1"/>
  <c r="J25" i="1"/>
  <c r="J27" i="1"/>
  <c r="E24" i="1"/>
  <c r="E26" i="1"/>
  <c r="I54" i="1" l="1"/>
  <c r="I19" i="1"/>
  <c r="G111" i="12"/>
  <c r="F39" i="1"/>
  <c r="F40" i="1"/>
  <c r="M9" i="12"/>
  <c r="M8" i="12" s="1"/>
  <c r="AF111" i="12"/>
  <c r="G49" i="12"/>
  <c r="I21" i="1"/>
  <c r="F42" i="1" l="1"/>
  <c r="J52" i="1"/>
  <c r="J54" i="1" s="1"/>
  <c r="J53" i="1"/>
  <c r="G41" i="1"/>
  <c r="H41" i="1" s="1"/>
  <c r="I41" i="1" s="1"/>
  <c r="G40" i="1"/>
  <c r="H40" i="1" s="1"/>
  <c r="I40" i="1" s="1"/>
  <c r="G39" i="1"/>
  <c r="G42" i="1" s="1"/>
  <c r="G25" i="1" s="1"/>
  <c r="A25" i="1" s="1"/>
  <c r="A26" i="1" l="1"/>
  <c r="G26" i="1"/>
  <c r="H39" i="1"/>
  <c r="H42" i="1" s="1"/>
  <c r="G23" i="1"/>
  <c r="A23" i="1" s="1"/>
  <c r="G28" i="1"/>
  <c r="G24" i="1"/>
  <c r="A27" i="1" s="1"/>
  <c r="A24" i="1"/>
  <c r="I39" i="1" l="1"/>
  <c r="I42" i="1" s="1"/>
  <c r="G29" i="1"/>
  <c r="G27" i="1" s="1"/>
  <c r="A29" i="1"/>
  <c r="J39" i="1" l="1"/>
  <c r="J42" i="1" s="1"/>
  <c r="J41" i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Ivo Hermanek</author>
  </authors>
  <commentList>
    <comment ref="S6" authorId="0" shapeId="0" xr:uid="{DBF17144-EA42-43AC-BDE3-6D64862C181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D050440-1ACD-4EBC-B422-20E211E5A90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<sst xmlns="http://schemas.openxmlformats.org/spreadsheetml/2006/main" count="442" uniqueCount="212">
  <si>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</si>
  <si>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</si>
  <si>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</si>
  <si>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</si>
  <si>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</si>
  <si>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</si>
  <si>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</si>
  <si>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</si>
  <si>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</si>
  <si>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</si>
  <si>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</si>
  <si>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</si>
  <si>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</si>
  <si>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</si>
  <si>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</si>
  <si>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</si>
  <si>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</si>
  <si>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</si>
  <si>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</si>
  <si>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</si>
  <si>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</si>
  <si>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</si>
  <si>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</si>
  <si>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</si>
  <si>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</si>
  <si>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</si>
  <si>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</si>
  <si>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</si>
  <si>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</si>
  <si>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</si>
  <si>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</si>
  <si>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</si>
  <si>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</si>
  <si>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</si>
  <si>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</si>
  <si>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</si>
  <si>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</si>
  <si>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</si>
  <si>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</si>
  <si>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</si>
  <si>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</si>
  <si>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</si>
  <si>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</si>
  <si>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</si>
  <si>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Ostatní a vedlejší náklady</t>
  </si>
  <si>
    <t>VRN</t>
  </si>
  <si>
    <t>Objekt:</t>
  </si>
  <si>
    <t>Rozpočet:</t>
  </si>
  <si>
    <t>9501K</t>
  </si>
  <si>
    <t>Stavba</t>
  </si>
  <si>
    <t>Celkem za stavbu</t>
  </si>
  <si>
    <t>CZK</t>
  </si>
  <si>
    <t>#POPS</t>
  </si>
  <si>
    <t>Popis stavby: 9501K - VRN</t>
  </si>
  <si>
    <t>#POPO</t>
  </si>
  <si>
    <t>Popis objektu: VRN - Ostatní a vedlejší náklady</t>
  </si>
  <si>
    <t>#POPR</t>
  </si>
  <si>
    <t>Popis rozpočtu: 1 - Ostatní a vedlejší náklady</t>
  </si>
  <si>
    <t>Rekapitulace dílů</t>
  </si>
  <si>
    <t>Typ dílu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</si>
  <si>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</si>
  <si>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</si>
  <si>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</si>
  <si>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</si>
  <si>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</si>
  <si>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</si>
  <si>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</si>
  <si>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</si>
  <si>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</si>
  <si>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</si>
  <si>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</si>
  <si>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</si>
  <si>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</si>
  <si>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</si>
  <si>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</si>
  <si>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</si>
  <si>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</si>
  <si>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</si>
  <si>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</si>
  <si>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</si>
  <si>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</si>
  <si>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</si>
  <si>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</si>
  <si>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</si>
  <si>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</si>
  <si>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</si>
  <si>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</si>
  <si>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</si>
  <si>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</si>
  <si>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</si>
  <si>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</si>
  <si>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</si>
  <si>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005121010R</t>
  </si>
  <si>
    <t>Vybudování zařízení staveniště</t>
  </si>
  <si>
    <t>Soubor</t>
  </si>
  <si>
    <t>RTS 25/ II</t>
  </si>
  <si>
    <t>Indiv</t>
  </si>
  <si>
    <t>Běžná</t>
  </si>
  <si>
    <t>POL99_8</t>
  </si>
  <si>
    <t>Požka zahrnuje :</t>
  </si>
  <si>
    <t>POP</t>
  </si>
  <si>
    <t>- vyřízení připojení médií pro ZS (PŘIPOJENÍ NA MĚSTSKÉ ŘÁDY NENÍ MOŽNÉ DO DOBY PŘEDÁNÍ DOKONČENÉ REKONSTRUKCE PŘÍPOJEK V ULICI PRŮMYSLOVÁ MĚSTU ŘÍČANY, 1SčV) včetně uzavření příslušných smluv na odběry</t>
  </si>
  <si>
    <t>004112153R</t>
  </si>
  <si>
    <t>Vytyčení a zaměření inženýrských sítí</t>
  </si>
  <si>
    <t>100 m</t>
  </si>
  <si>
    <t>Náplň činnosti: technická zpráva, stanoviska všech správců inženýrských sítí v dané lokalitě, vyhledání podzemních inženýrských sítí detektorem (pokud je to technicky možné), zaměření vyhledaného vedení a vytvoření dokumentace vyhledaných inženýrských sítí, předání do spávy správcům příslušných IS.</t>
  </si>
  <si>
    <t>005111020R</t>
  </si>
  <si>
    <t>Vytyčení stavby</t>
  </si>
  <si>
    <t>Žlutá</t>
  </si>
  <si>
    <t>Vyhotovení protokolu o vytyčení stavby se seznamem souřadnic vytyčených bodů a jejich polohopisnými (S-JTSK) a výškopisnými (Bpv) hodnotami.</t>
  </si>
  <si>
    <t>005121020R</t>
  </si>
  <si>
    <t xml:space="preserve">Provoz zařízení staveniště </t>
  </si>
  <si>
    <t>Měsíců</t>
  </si>
  <si>
    <t>- náklad na zajištění údržby veřejných komunikací a komunikací pro pěší, cyklostezek dotčených stavbou v průběhu celé stavby, včetně případné zimní údržby.</t>
  </si>
  <si>
    <t>005121020R2</t>
  </si>
  <si>
    <t>Provoz zařízení staveniště včetně provizorního napojení sítí</t>
  </si>
  <si>
    <t>Vlastní</t>
  </si>
  <si>
    <t>Rozsah nákladů stejný jako předcházející položka, ale k tomu navíc:</t>
  </si>
  <si>
    <t>- náklady na zajištění zásobení vodou pro stavbu i zařízení staveniště</t>
  </si>
  <si>
    <t>- náklady na likvidaci odpadních vod staveniště</t>
  </si>
  <si>
    <t>- náklady na zajištění elektrické energie pro stavbu i zařízení staveniště</t>
  </si>
  <si>
    <t>Jedná se o období rekonstrukce sítí v Průmyslové ulici</t>
  </si>
  <si>
    <t>005121030R</t>
  </si>
  <si>
    <t>Odstranění zařízení staveniště</t>
  </si>
  <si>
    <t>- úklid a úprava povrchů po odstranění ZS</t>
  </si>
  <si>
    <t>005211020R</t>
  </si>
  <si>
    <t>Ochrana stávaj. inženýrských sítí na staveništi</t>
  </si>
  <si>
    <t>Náklady na kontrolu vytýčení  skutečné trasy IS a provedení ochranných opatření pro zabezpečení stávajících inženýrských sítí,odpovědnost za jejich neporušení během výstavby a zpětné předání pro všechny  SO jejich správcům..</t>
  </si>
  <si>
    <t>005231010R</t>
  </si>
  <si>
    <t>Revize</t>
  </si>
  <si>
    <t>náklady spojené s provedením všech technickými normami předepsaných zkoušek a revizí stavebních konstrukcí nebo stavebních prací, technologických dodávek.</t>
  </si>
  <si>
    <t>005231020R</t>
  </si>
  <si>
    <t>Individuální a komplexní vyzkoušení</t>
  </si>
  <si>
    <t>Náklady na individuální zkoušky dodaných a smontovaných technologických zařízení včetně komplexního vyzkoušení.</t>
  </si>
  <si>
    <t>pokud nejsou oceněny samostatně jako součást rozpočtu konkrétní technologie</t>
  </si>
  <si>
    <t>005231040R</t>
  </si>
  <si>
    <t>Provozní řády</t>
  </si>
  <si>
    <t>Náklady zhotovitele na vypracování provozních řádů pro zkušební či trvalý provoz včetně nákladů na předání všech návodů k obsluze a údržbě pro technologická zařízení a včetně zaškolení obsluhy objednatele.</t>
  </si>
  <si>
    <t>005241010R</t>
  </si>
  <si>
    <t xml:space="preserve">Dokumentace skutečného provedení </t>
  </si>
  <si>
    <t>- součástí je předání dokumentace v tištěné podobě v počtu 4 paré a předání v elektonické podobě (rozsah a uspořádání odpovídající podobě tištěné) v uzavřeném (PDF) a otevřeném formátu (DWG, XLS, DOC, apod.).</t>
  </si>
  <si>
    <t>005241011R</t>
  </si>
  <si>
    <t>Realizační dokumentace</t>
  </si>
  <si>
    <t>- vypracování realizační dokumentace stavby, pokud nejsou oceněny samostatně jako součást rozpočtu konkrétní technologie</t>
  </si>
  <si>
    <t>- Dokumentace bude zpracována pro všechny objekty dle čl. 6.1.2 (TKP D kap. 6, příl. 5); jejím předmětem je dokumentace všech zhotovovaných a pomocných konstrukcí a prací nutných ke stavbě objektu.  (pro objekty HTU, komunikací a inženýských sítí) a dále také pro ostatní objekty pozemních staveb a provozních souborů</t>
  </si>
  <si>
    <t>- součástí budou i výkresy výztuže, výkresy tvaru, kladečské plány, dílenská a výrobní dokumnetace</t>
  </si>
  <si>
    <t>- RDS bude zahrnovat havarijní plán, protipovodňový plán, BOZP plán,  a projekt dopravně inženýrských opatření.</t>
  </si>
  <si>
    <t>005241020R</t>
  </si>
  <si>
    <t xml:space="preserve">Geodetické zaměření skutečného provedení  </t>
  </si>
  <si>
    <t>1. Geodet zhotovitele provede zaměření dotčených úseků pro ZPS (polohopis) a DI+TI (Dopravní a</t>
  </si>
  <si>
    <t>Technická Infrastruktura)</t>
  </si>
  <si>
    <t>2. Geodet zhotovitele do DTM sám vytvoří a nahraje data ZPS (Metodika od ČUZK zde:</t>
  </si>
  <si>
    <t>https://www.cuzk.gov.cz/DMVS/Metodika/Metodika_pro_geodety_k_aktualizaci_DTM_v2-1_final.aspx) –</t>
  </si>
  <si>
    <t>následně předá pak informaci / protokol o úspěšném nahrání.</t>
  </si>
  <si>
    <t>3. Geodet zhotovitele požádá zástupce objednatele o vydání neveřejných dat DTM pro zpracování DI+</t>
  </si>
  <si>
    <t>TI – dodá mapku s vyznačeným rozsahem nebo se může využít přehledná situace stavby (pro výdej dat</t>
  </si>
  <si>
    <t>DI+TI není nutné čekat na úplný závěr stavby)</t>
  </si>
  <si>
    <t>4. Zástupce objednatele požádá e-mailem o vydání neveřejných dat externího editora, firmu GRID a.s.</t>
  </si>
  <si>
    <t>(na mail zbynek@grid.cz a v kopii kopackova@grid.cz), přiloží mapku (rozsah) a kontakt na geodeta</t>
  </si>
  <si>
    <t>zhotovitele.</t>
  </si>
  <si>
    <t>5. GRID skrze ISDMVS zažádá o výdej neveřejných dat, po vydání data předá zpět geodetovi</t>
  </si>
  <si>
    <t>dodavatele a v kopii informuje zástupce objednatele</t>
  </si>
  <si>
    <t>6. Geodet zhotovitele upraví data a aktualizuje DI+TI, upravená data v JVF předá zpět na GRID, v kopii</t>
  </si>
  <si>
    <t>informuje zástupce objednatele</t>
  </si>
  <si>
    <t>7. GRID provede kontrolu a nahraje data</t>
  </si>
  <si>
    <t>8. GRID případně reklamuje chybu a opravené znovu nahraje</t>
  </si>
  <si>
    <t>9. Protokol o úspěšném nahrání GRID předává na zástupce objednatele a geodeta zhotovotele</t>
  </si>
  <si>
    <t>005241021R</t>
  </si>
  <si>
    <t>Geometrický plán</t>
  </si>
  <si>
    <t>- přípravu podkladů, vyhotovení žádosti pro vklad na katastrální úřad</t>
  </si>
  <si>
    <t>- polní práce spojené s vyhotovením geometrického plánu</t>
  </si>
  <si>
    <t>- výpočetní a grafické kancelářské práce</t>
  </si>
  <si>
    <t>- úřední ověření výsledného elaborátu</t>
  </si>
  <si>
    <t>- schválení návrhu vkladu do katastru nemovitostí příslušným katastrálním úřadem</t>
  </si>
  <si>
    <t>005241022R</t>
  </si>
  <si>
    <t>Zeměměřičská měření na stavbě</t>
  </si>
  <si>
    <t>- průběžné geodetické zaměřování dle potřeby stavby a postupu výstavby</t>
  </si>
  <si>
    <t>005261031R</t>
  </si>
  <si>
    <t>Ostatní požadavky - informační tabule - publicita stavby</t>
  </si>
  <si>
    <t>výrobu, dodávku a montáž bilboardu s údaji o investorovi, zhotoviteli, bezpečnostní značky atd.</t>
  </si>
  <si>
    <t>005261032R</t>
  </si>
  <si>
    <t>Ostatní požadavky - Pasportizace před výstavbou a po dokončení výstavby</t>
  </si>
  <si>
    <t>Z této technické prohlídky (pasportizace) bude Zhotovitelem pořízen záznam. Po dokončení prací provede Zhotovitel tzv.Repasportizaci, kdy zaznamená stav po dokončení díla.</t>
  </si>
  <si>
    <t>SUM</t>
  </si>
  <si>
    <t>- náklad na zajištění ohlášení všech staveb ZS dle §104 odst. (2) zákona č. 183/2006 Sb.</t>
  </si>
  <si>
    <t>- příprava a oplocení území pro objekty ZS</t>
  </si>
  <si>
    <t>- náklad na zřízení, pronájem zpevněných ploch pro objekty a prostor ZS</t>
  </si>
  <si>
    <t>- vlastní vybudování objektů ZS včetně zajištění místnosti pro TDI</t>
  </si>
  <si>
    <t>Geodetické zaměření rohů stavby, stabilizace bodů a sestavení laviček.</t>
  </si>
  <si>
    <t>Položky zahrnují:</t>
  </si>
  <si>
    <t>- náklady na vybavení objektů ZS :</t>
  </si>
  <si>
    <t>Kancelář (buňka) pro 2 osoby (Objednatel), vybavená 2 stoly a 4 židlemi, čajovou kuchyňkou s lednicí, vybavená vytápěním, chlazením, rozvodem el. energie, datovou konektivitou bez limitu dat</t>
  </si>
  <si>
    <t>Kancelář (buňka) pro 2 osoby (TDS), vybavená 2 stoly a 4 židlemi, vybavená vytápěním, chlazením, rozvodem el. Energie, možností datového připojení</t>
  </si>
  <si>
    <t>Sociální zázemí pro Zástupce Objednatele a TDS</t>
  </si>
  <si>
    <t>Kacelář pro konání kontrolních dnů stavby vybavený stoly a židlemi pro 15 osob, prostor vytápěný/klimatizovaný, vybavený rozvodem el. energie, možností datového připojení, nejedná se o prostor trvale vyhrazený pro objednatele, zhotovitel bude daný prostor mimo konání kontrolních dnů a jednání svolaných objednatele využívat pro své potřeby</t>
  </si>
  <si>
    <t>Prostory pro zástupce Zhotovitele a jeho tým, Sociální zázemí včetně sprch, sklady, šatny - v počtu dle uvážení Zhotovitele</t>
  </si>
  <si>
    <t>- náklady na energie spotřebované během realizace stavby</t>
  </si>
  <si>
    <t>- náklady na údržbu, úklid a opravy v objektech ZS</t>
  </si>
  <si>
    <t>- zajištění ostrahy stavby a staveniště po dobu realizace stavby</t>
  </si>
  <si>
    <t>- zřízení dočasných komunikací, sjezdů a nájezdů</t>
  </si>
  <si>
    <t>- zajištění ochrany zeleně v prostoru staveniště dle přísl. normy</t>
  </si>
  <si>
    <t>- provedení takových opatření, aby nebyly překročeny limity prašnosti a hlučnosti dané vyhláškou</t>
  </si>
  <si>
    <t>- náklady na zajištění opatření BOZP (jako např.Zajištění 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</si>
  <si>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- náklad na zajištění havarijní sady na stavbách, v případě, že jsou vyžadovány projektem</t>
  </si>
  <si>
    <t>- Náklad na průběžný denní úklid stavby zahrnující i případné zkrápění vozovek/staveniště proti zamezení prašnosti či pro odstranění nečistot i z návozních tras</t>
  </si>
  <si>
    <t>- odstranění objektů ZS včetně přípojek energií a dočasných komunikací, zpevněných ploch, oplocení a jejich likvidace</t>
  </si>
  <si>
    <t>Položka zahrnuje:</t>
  </si>
  <si>
    <t>-vypracování dokumentace skutečného provedení</t>
  </si>
  <si>
    <t>- Realizační dokumentace stavby v rozsahu dle požadavků objednatele včetně zapracování všech podmínek a požadavků stavebního povolení a podmínek stanovených zadávací dokumentací.</t>
  </si>
  <si>
    <t>- Součástí je předání dokumentace v tištěné podobě v počtu 4 paré a předání v elektonické podobě (rozsah a uspořádání odpovídající podobě tištěné) v uzavřeném (PDF) a otevřeném formátu (DWG, XLS, DOC, apod.).</t>
  </si>
  <si>
    <t>Před vlastním zahájením stavebních prací se doporučuje provést prohlídku a zdokumentovat stav současného stavu objízdných tras, komunikací, mostů používaných stavbou,   vzrostlé zeleně a  staveb dotčených výstavbou, které nejsou majetkem investora včetně oplocení pozemků.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</si>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</sst>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5" fillId="3" borderId="0" xfId="0" applyNumberFormat="1" applyFont="1" applyFill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0" t="s">
        <v>39</v>
      </c>
      <c r="B2" s="180"/>
      <c r="C2" s="180"/>
      <c r="D2" s="180"/>
      <c r="E2" s="180"/>
      <c r="F2" s="180"/>
      <c r="G2" s="180"/>
    </row>
  </sheetData>
  <sheetProtection algorithmName="SHA-512" hashValue="oCDxAxYMcgqyXsIxOfyGr9bZBOfxX0vl/3wKjI5Pavrct5OLOM+5L63cA/FlFY/1+EpusKkyx2F8Q81vwZXr7A==" saltValue="TpUmjdsRzqV1xZcJNJ1z5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81" t="s">
        <v>41</v>
      </c>
      <c r="C1" s="182"/>
      <c r="D1" s="182"/>
      <c r="E1" s="182"/>
      <c r="F1" s="182"/>
      <c r="G1" s="182"/>
      <c r="H1" s="182"/>
      <c r="I1" s="182"/>
      <c r="J1" s="183"/>
    </row>
    <row r="2" spans="1:15" ht="36" customHeight="1" x14ac:dyDescent="0.2">
      <c r="A2" s="2"/>
      <c r="B2" s="77" t="s">
        <v>22</v>
      </c>
      <c r="C2" s="78"/>
      <c r="D2" s="79" t="s">
        <v>48</v>
      </c>
      <c r="E2" s="190" t="s">
        <v>45</v>
      </c>
      <c r="F2" s="191"/>
      <c r="G2" s="191"/>
      <c r="H2" s="191"/>
      <c r="I2" s="191"/>
      <c r="J2" s="192"/>
      <c r="O2" s="1"/>
    </row>
    <row r="3" spans="1:15" ht="27" customHeight="1" x14ac:dyDescent="0.2">
      <c r="A3" s="2"/>
      <c r="B3" s="80" t="s">
        <v>46</v>
      </c>
      <c r="C3" s="78"/>
      <c r="D3" s="81" t="s">
        <v>45</v>
      </c>
      <c r="E3" s="193" t="s">
        <v>44</v>
      </c>
      <c r="F3" s="194"/>
      <c r="G3" s="194"/>
      <c r="H3" s="194"/>
      <c r="I3" s="194"/>
      <c r="J3" s="195"/>
    </row>
    <row r="4" spans="1:15" ht="23.25" customHeight="1" x14ac:dyDescent="0.2">
      <c r="A4" s="76">
        <v>1093</v>
      </c>
      <c r="B4" s="82" t="s">
        <v>47</v>
      </c>
      <c r="C4" s="83"/>
      <c r="D4" s="84" t="s">
        <v>43</v>
      </c>
      <c r="E4" s="203" t="s">
        <v>44</v>
      </c>
      <c r="F4" s="204"/>
      <c r="G4" s="204"/>
      <c r="H4" s="204"/>
      <c r="I4" s="204"/>
      <c r="J4" s="205"/>
    </row>
    <row r="5" spans="1:15" ht="24" customHeight="1" x14ac:dyDescent="0.2">
      <c r="A5" s="2"/>
      <c r="B5" s="31" t="s">
        <v>42</v>
      </c>
      <c r="D5" s="208"/>
      <c r="E5" s="209"/>
      <c r="F5" s="209"/>
      <c r="G5" s="209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10"/>
      <c r="E6" s="211"/>
      <c r="F6" s="211"/>
      <c r="G6" s="211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12"/>
      <c r="F7" s="213"/>
      <c r="G7" s="21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97"/>
      <c r="E11" s="197"/>
      <c r="F11" s="197"/>
      <c r="G11" s="197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202"/>
      <c r="E12" s="202"/>
      <c r="F12" s="202"/>
      <c r="G12" s="202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06"/>
      <c r="F13" s="207"/>
      <c r="G13" s="207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196"/>
      <c r="F15" s="196"/>
      <c r="G15" s="198"/>
      <c r="H15" s="198"/>
      <c r="I15" s="198" t="s">
        <v>29</v>
      </c>
      <c r="J15" s="199"/>
    </row>
    <row r="16" spans="1:15" ht="23.25" customHeight="1" x14ac:dyDescent="0.2">
      <c r="A16" s="139" t="s">
        <v>24</v>
      </c>
      <c r="B16" s="38" t="s">
        <v>24</v>
      </c>
      <c r="C16" s="62"/>
      <c r="D16" s="63"/>
      <c r="E16" s="187"/>
      <c r="F16" s="188"/>
      <c r="G16" s="187"/>
      <c r="H16" s="188"/>
      <c r="I16" s="187">
        <f>SUMIF(F52:F53,A16,I52:I53)+SUMIF(F52:F53,"PSU",I52:I53)</f>
        <v>0</v>
      </c>
      <c r="J16" s="189"/>
    </row>
    <row r="17" spans="1:10" ht="23.25" customHeight="1" x14ac:dyDescent="0.2">
      <c r="A17" s="139" t="s">
        <v>25</v>
      </c>
      <c r="B17" s="38" t="s">
        <v>25</v>
      </c>
      <c r="C17" s="62"/>
      <c r="D17" s="63"/>
      <c r="E17" s="187"/>
      <c r="F17" s="188"/>
      <c r="G17" s="187"/>
      <c r="H17" s="188"/>
      <c r="I17" s="187">
        <f>SUMIF(F52:F53,A17,I52:I53)</f>
        <v>0</v>
      </c>
      <c r="J17" s="189"/>
    </row>
    <row r="18" spans="1:10" ht="23.25" customHeight="1" x14ac:dyDescent="0.2">
      <c r="A18" s="139" t="s">
        <v>26</v>
      </c>
      <c r="B18" s="38" t="s">
        <v>26</v>
      </c>
      <c r="C18" s="62"/>
      <c r="D18" s="63"/>
      <c r="E18" s="187"/>
      <c r="F18" s="188"/>
      <c r="G18" s="187"/>
      <c r="H18" s="188"/>
      <c r="I18" s="187">
        <f>SUMIF(F52:F53,A18,I52:I53)</f>
        <v>0</v>
      </c>
      <c r="J18" s="189"/>
    </row>
    <row r="19" spans="1:10" ht="23.25" customHeight="1" x14ac:dyDescent="0.2">
      <c r="A19" s="139" t="s">
        <v>60</v>
      </c>
      <c r="B19" s="38" t="s">
        <v>27</v>
      </c>
      <c r="C19" s="62"/>
      <c r="D19" s="63"/>
      <c r="E19" s="187"/>
      <c r="F19" s="188"/>
      <c r="G19" s="187"/>
      <c r="H19" s="188"/>
      <c r="I19" s="187">
        <f>SUMIF(F52:F53,A19,I52:I53)</f>
        <v>0</v>
      </c>
      <c r="J19" s="189"/>
    </row>
    <row r="20" spans="1:10" ht="23.25" customHeight="1" x14ac:dyDescent="0.2">
      <c r="A20" s="139" t="s">
        <v>61</v>
      </c>
      <c r="B20" s="38" t="s">
        <v>28</v>
      </c>
      <c r="C20" s="62"/>
      <c r="D20" s="63"/>
      <c r="E20" s="187"/>
      <c r="F20" s="188"/>
      <c r="G20" s="187"/>
      <c r="H20" s="188"/>
      <c r="I20" s="187">
        <f>SUMIF(F52:F53,A20,I52:I53)</f>
        <v>0</v>
      </c>
      <c r="J20" s="189"/>
    </row>
    <row r="21" spans="1:10" ht="23.25" customHeight="1" x14ac:dyDescent="0.2">
      <c r="A21" s="2"/>
      <c r="B21" s="48" t="s">
        <v>29</v>
      </c>
      <c r="C21" s="64"/>
      <c r="D21" s="65"/>
      <c r="E21" s="200"/>
      <c r="F21" s="201"/>
      <c r="G21" s="200"/>
      <c r="H21" s="201"/>
      <c r="I21" s="200">
        <f>SUM(I16:J20)</f>
        <v>0</v>
      </c>
      <c r="J21" s="21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217">
        <f>ZakladDPHSniVypocet</f>
        <v>0</v>
      </c>
      <c r="H23" s="218"/>
      <c r="I23" s="21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215">
        <f>A23</f>
        <v>0</v>
      </c>
      <c r="H24" s="216"/>
      <c r="I24" s="21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17">
        <f>ZakladDPHZaklVypocet</f>
        <v>0</v>
      </c>
      <c r="H25" s="218"/>
      <c r="I25" s="21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184">
        <f>A25</f>
        <v>0</v>
      </c>
      <c r="H26" s="185"/>
      <c r="I26" s="185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186">
        <f>CenaCelkem-(ZakladDPHSni+DPHSni+ZakladDPHZakl+DPHZakl)</f>
        <v>0</v>
      </c>
      <c r="H27" s="186"/>
      <c r="I27" s="186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23</v>
      </c>
      <c r="C28" s="113"/>
      <c r="D28" s="113"/>
      <c r="E28" s="114"/>
      <c r="F28" s="115"/>
      <c r="G28" s="221">
        <f>ZakladDPHSniVypocet+ZakladDPHZaklVypocet</f>
        <v>0</v>
      </c>
      <c r="H28" s="221"/>
      <c r="I28" s="221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35</v>
      </c>
      <c r="C29" s="117"/>
      <c r="D29" s="117"/>
      <c r="E29" s="117"/>
      <c r="F29" s="118"/>
      <c r="G29" s="220">
        <f>A27</f>
        <v>0</v>
      </c>
      <c r="H29" s="220"/>
      <c r="I29" s="220"/>
      <c r="J29" s="119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2"/>
      <c r="E34" s="223"/>
      <c r="G34" s="224"/>
      <c r="H34" s="225"/>
      <c r="I34" s="225"/>
      <c r="J34" s="25"/>
    </row>
    <row r="35" spans="1:10" ht="12.75" customHeight="1" x14ac:dyDescent="0.2">
      <c r="A35" s="2"/>
      <c r="B35" s="2"/>
      <c r="D35" s="214" t="s">
        <v>2</v>
      </c>
      <c r="E35" s="21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49</v>
      </c>
      <c r="C39" s="228"/>
      <c r="D39" s="228"/>
      <c r="E39" s="228"/>
      <c r="F39" s="99">
        <f>'VRN 1 Naklady'!AE111</f>
        <v>0</v>
      </c>
      <c r="G39" s="100">
        <f>'VRN 1 Naklady'!AF111</f>
        <v>0</v>
      </c>
      <c r="H39" s="101">
        <f>(F39*SazbaDPH1/100)+(G39*SazbaDPH2/100)</f>
        <v>0</v>
      </c>
      <c r="I39" s="101">
        <f>F39+G39+H39</f>
        <v>0</v>
      </c>
      <c r="J39" s="102" t="str">
        <f>IF(_xlfn.SINGLE(CenaCelkemVypocet)=0,"",I39/_xlfn.SINGLE(CenaCelkemVypocet)*100)</f>
        <v/>
      </c>
    </row>
    <row r="40" spans="1:10" ht="25.5" hidden="1" customHeight="1" x14ac:dyDescent="0.2">
      <c r="A40" s="88">
        <v>2</v>
      </c>
      <c r="B40" s="103"/>
      <c r="C40" s="229" t="s">
        <v>44</v>
      </c>
      <c r="D40" s="229"/>
      <c r="E40" s="229"/>
      <c r="F40" s="104">
        <f>'VRN 1 Naklady'!AE111</f>
        <v>0</v>
      </c>
      <c r="G40" s="105">
        <f>'VRN 1 Naklady'!AF111</f>
        <v>0</v>
      </c>
      <c r="H40" s="105">
        <f>(F40*SazbaDPH1/100)+(G40*SazbaDPH2/100)</f>
        <v>0</v>
      </c>
      <c r="I40" s="105">
        <f>F40+G40+H40</f>
        <v>0</v>
      </c>
      <c r="J40" s="106" t="str">
        <f>IF(_xlfn.SINGLE(CenaCelkemVypocet)=0,"",I40/_xlfn.SINGLE(CenaCelkemVypocet)*100)</f>
        <v/>
      </c>
    </row>
    <row r="41" spans="1:10" ht="25.5" hidden="1" customHeight="1" x14ac:dyDescent="0.2">
      <c r="A41" s="88">
        <v>3</v>
      </c>
      <c r="B41" s="107" t="s">
        <v>43</v>
      </c>
      <c r="C41" s="228" t="s">
        <v>44</v>
      </c>
      <c r="D41" s="228"/>
      <c r="E41" s="228"/>
      <c r="F41" s="108">
        <f>'VRN 1 Naklady'!AE111</f>
        <v>0</v>
      </c>
      <c r="G41" s="101">
        <f>'VRN 1 Naklady'!AF111</f>
        <v>0</v>
      </c>
      <c r="H41" s="101">
        <f>(F41*SazbaDPH1/100)+(G41*SazbaDPH2/100)</f>
        <v>0</v>
      </c>
      <c r="I41" s="101">
        <f>F41+G41+H41</f>
        <v>0</v>
      </c>
      <c r="J41" s="102" t="str">
        <f>IF(_xlfn.SINGLE(CenaCelkemVypocet)=0,"",I41/_xlfn.SINGLE(CenaCelkemVypocet)*100)</f>
        <v/>
      </c>
    </row>
    <row r="42" spans="1:10" ht="25.5" hidden="1" customHeight="1" x14ac:dyDescent="0.2">
      <c r="A42" s="88"/>
      <c r="B42" s="230" t="s">
        <v>50</v>
      </c>
      <c r="C42" s="231"/>
      <c r="D42" s="231"/>
      <c r="E42" s="232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4" spans="1:10" x14ac:dyDescent="0.2">
      <c r="A44" t="s">
        <v>52</v>
      </c>
      <c r="B44" t="s">
        <v>53</v>
      </c>
    </row>
    <row r="45" spans="1:10" x14ac:dyDescent="0.2">
      <c r="A45" t="s">
        <v>54</v>
      </c>
      <c r="B45" t="s">
        <v>55</v>
      </c>
    </row>
    <row r="46" spans="1:10" x14ac:dyDescent="0.2">
      <c r="A46" t="s">
        <v>56</v>
      </c>
      <c r="B46" t="s">
        <v>57</v>
      </c>
    </row>
    <row r="49" spans="1:10" ht="15.75" x14ac:dyDescent="0.25">
      <c r="B49" s="120" t="s">
        <v>58</v>
      </c>
    </row>
    <row r="51" spans="1:10" ht="25.5" customHeight="1" x14ac:dyDescent="0.2">
      <c r="A51" s="122"/>
      <c r="B51" s="125" t="s">
        <v>17</v>
      </c>
      <c r="C51" s="125" t="s">
        <v>5</v>
      </c>
      <c r="D51" s="126"/>
      <c r="E51" s="126"/>
      <c r="F51" s="127" t="s">
        <v>59</v>
      </c>
      <c r="G51" s="127"/>
      <c r="H51" s="127"/>
      <c r="I51" s="127" t="s">
        <v>29</v>
      </c>
      <c r="J51" s="127" t="s">
        <v>0</v>
      </c>
    </row>
    <row r="52" spans="1:10" ht="36.75" customHeight="1" x14ac:dyDescent="0.2">
      <c r="A52" s="123"/>
      <c r="B52" s="128" t="s">
        <v>60</v>
      </c>
      <c r="C52" s="226" t="s">
        <v>27</v>
      </c>
      <c r="D52" s="227"/>
      <c r="E52" s="227"/>
      <c r="F52" s="135" t="s">
        <v>60</v>
      </c>
      <c r="G52" s="136"/>
      <c r="H52" s="136"/>
      <c r="I52" s="136">
        <f>'VRN 1 Naklady'!G8</f>
        <v>0</v>
      </c>
      <c r="J52" s="132" t="str">
        <f>IF(I54=0,"",I52/I54*100)</f>
        <v/>
      </c>
    </row>
    <row r="53" spans="1:10" ht="36.75" customHeight="1" x14ac:dyDescent="0.2">
      <c r="A53" s="123"/>
      <c r="B53" s="128" t="s">
        <v>61</v>
      </c>
      <c r="C53" s="226" t="s">
        <v>28</v>
      </c>
      <c r="D53" s="227"/>
      <c r="E53" s="227"/>
      <c r="F53" s="135" t="s">
        <v>61</v>
      </c>
      <c r="G53" s="136"/>
      <c r="H53" s="136"/>
      <c r="I53" s="136">
        <f>'VRN 1 Naklady'!G49</f>
        <v>0</v>
      </c>
      <c r="J53" s="132" t="str">
        <f>IF(I54=0,"",I53/I54*100)</f>
        <v/>
      </c>
    </row>
    <row r="54" spans="1:10" ht="25.5" customHeight="1" x14ac:dyDescent="0.2">
      <c r="A54" s="124"/>
      <c r="B54" s="129" t="s">
        <v>1</v>
      </c>
      <c r="C54" s="130"/>
      <c r="D54" s="131"/>
      <c r="E54" s="131"/>
      <c r="F54" s="137"/>
      <c r="G54" s="138"/>
      <c r="H54" s="138"/>
      <c r="I54" s="138">
        <f>SUM(I52:I53)</f>
        <v>0</v>
      </c>
      <c r="J54" s="133">
        <f>SUM(J52:J53)</f>
        <v>0</v>
      </c>
    </row>
    <row r="55" spans="1:10" x14ac:dyDescent="0.2">
      <c r="F55" s="87"/>
      <c r="G55" s="87"/>
      <c r="H55" s="87"/>
      <c r="I55" s="87"/>
      <c r="J55" s="134"/>
    </row>
    <row r="56" spans="1:10" x14ac:dyDescent="0.2">
      <c r="F56" s="87"/>
      <c r="G56" s="87"/>
      <c r="H56" s="87"/>
      <c r="I56" s="87"/>
      <c r="J56" s="134"/>
    </row>
    <row r="57" spans="1:10" x14ac:dyDescent="0.2">
      <c r="F57" s="87"/>
      <c r="G57" s="87"/>
      <c r="H57" s="87"/>
      <c r="I57" s="87"/>
      <c r="J57" s="134"/>
    </row>
  </sheetData>
  <sheetProtection algorithmName="SHA-512" hashValue="4V36s+w53rzFwTQ4GfrEr+yJ565cbGUmDPAZCgEHcwN58VXc4Tea/zyfUbbT5hFj0OuC0NUY01WN0J7TOA5rYg==" saltValue="Jmg2i1Y1kawFgvUjpn8Ul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3:E53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3" t="s">
        <v>6</v>
      </c>
      <c r="B1" s="233"/>
      <c r="C1" s="234"/>
      <c r="D1" s="233"/>
      <c r="E1" s="233"/>
      <c r="F1" s="233"/>
      <c r="G1" s="233"/>
    </row>
    <row r="2" spans="1:7" ht="24.95" customHeight="1" x14ac:dyDescent="0.2">
      <c r="A2" s="50" t="s">
        <v>7</v>
      </c>
      <c r="B2" s="49"/>
      <c r="C2" s="235"/>
      <c r="D2" s="235"/>
      <c r="E2" s="235"/>
      <c r="F2" s="235"/>
      <c r="G2" s="236"/>
    </row>
    <row r="3" spans="1:7" ht="24.95" customHeight="1" x14ac:dyDescent="0.2">
      <c r="A3" s="50" t="s">
        <v>8</v>
      </c>
      <c r="B3" s="49"/>
      <c r="C3" s="235"/>
      <c r="D3" s="235"/>
      <c r="E3" s="235"/>
      <c r="F3" s="235"/>
      <c r="G3" s="236"/>
    </row>
    <row r="4" spans="1:7" ht="24.95" customHeight="1" x14ac:dyDescent="0.2">
      <c r="A4" s="50" t="s">
        <v>9</v>
      </c>
      <c r="B4" s="49"/>
      <c r="C4" s="235"/>
      <c r="D4" s="235"/>
      <c r="E4" s="235"/>
      <c r="F4" s="235"/>
      <c r="G4" s="236"/>
    </row>
    <row r="5" spans="1:7" x14ac:dyDescent="0.2">
      <c r="B5" s="4"/>
      <c r="C5" s="5"/>
      <c r="D5" s="6"/>
    </row>
  </sheetData>
  <sheetProtection algorithmName="SHA-512" hashValue="EhZ/2MElaIwD4wJ88jhhm8p09vt4NDTbgNGlqD/+Or8C3uGuEV96MhV0Lvv2efHt/1b/n+hypHADSl4itr4aIQ==" saltValue="GZOKFs46Fd3BrFw8I+ACb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95F07-3EA7-4C3A-A7CE-71647AB989BA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9" sqref="F9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39" t="s">
        <v>62</v>
      </c>
      <c r="B1" s="239"/>
      <c r="C1" s="239"/>
      <c r="D1" s="239"/>
      <c r="E1" s="239"/>
      <c r="F1" s="239"/>
      <c r="G1" s="239"/>
      <c r="AG1" t="s">
        <v>63</v>
      </c>
    </row>
    <row r="2" spans="1:60" ht="24.95" customHeight="1" x14ac:dyDescent="0.2">
      <c r="A2" s="140" t="s">
        <v>7</v>
      </c>
      <c r="B2" s="49" t="s">
        <v>48</v>
      </c>
      <c r="C2" s="240" t="s">
        <v>45</v>
      </c>
      <c r="D2" s="241"/>
      <c r="E2" s="241"/>
      <c r="F2" s="241"/>
      <c r="G2" s="242"/>
      <c r="AG2" t="s">
        <v>64</v>
      </c>
    </row>
    <row r="3" spans="1:60" ht="24.95" customHeight="1" x14ac:dyDescent="0.2">
      <c r="A3" s="140" t="s">
        <v>8</v>
      </c>
      <c r="B3" s="49" t="s">
        <v>45</v>
      </c>
      <c r="C3" s="240" t="s">
        <v>44</v>
      </c>
      <c r="D3" s="241"/>
      <c r="E3" s="241"/>
      <c r="F3" s="241"/>
      <c r="G3" s="242"/>
      <c r="AC3" s="121" t="s">
        <v>65</v>
      </c>
      <c r="AG3" t="s">
        <v>66</v>
      </c>
    </row>
    <row r="4" spans="1:60" ht="24.95" customHeight="1" x14ac:dyDescent="0.2">
      <c r="A4" s="141" t="s">
        <v>9</v>
      </c>
      <c r="B4" s="142" t="s">
        <v>43</v>
      </c>
      <c r="C4" s="243" t="s">
        <v>44</v>
      </c>
      <c r="D4" s="244"/>
      <c r="E4" s="244"/>
      <c r="F4" s="244"/>
      <c r="G4" s="245"/>
      <c r="AG4" t="s">
        <v>67</v>
      </c>
    </row>
    <row r="5" spans="1:60" x14ac:dyDescent="0.2">
      <c r="D5" s="10"/>
    </row>
    <row r="6" spans="1:60" ht="38.25" x14ac:dyDescent="0.2">
      <c r="A6" s="144" t="s">
        <v>68</v>
      </c>
      <c r="B6" s="146" t="s">
        <v>69</v>
      </c>
      <c r="C6" s="146" t="s">
        <v>70</v>
      </c>
      <c r="D6" s="145" t="s">
        <v>71</v>
      </c>
      <c r="E6" s="144" t="s">
        <v>72</v>
      </c>
      <c r="F6" s="143" t="s">
        <v>73</v>
      </c>
      <c r="G6" s="144" t="s">
        <v>29</v>
      </c>
      <c r="H6" s="147" t="s">
        <v>30</v>
      </c>
      <c r="I6" s="147" t="s">
        <v>74</v>
      </c>
      <c r="J6" s="147" t="s">
        <v>31</v>
      </c>
      <c r="K6" s="147" t="s">
        <v>75</v>
      </c>
      <c r="L6" s="147" t="s">
        <v>76</v>
      </c>
      <c r="M6" s="147" t="s">
        <v>77</v>
      </c>
      <c r="N6" s="147" t="s">
        <v>78</v>
      </c>
      <c r="O6" s="147" t="s">
        <v>79</v>
      </c>
      <c r="P6" s="147" t="s">
        <v>80</v>
      </c>
      <c r="Q6" s="147" t="s">
        <v>81</v>
      </c>
      <c r="R6" s="147" t="s">
        <v>82</v>
      </c>
      <c r="S6" s="147" t="s">
        <v>83</v>
      </c>
      <c r="T6" s="147" t="s">
        <v>84</v>
      </c>
      <c r="U6" s="147" t="s">
        <v>85</v>
      </c>
      <c r="V6" s="147" t="s">
        <v>86</v>
      </c>
      <c r="W6" s="147" t="s">
        <v>87</v>
      </c>
      <c r="X6" s="147" t="s">
        <v>88</v>
      </c>
      <c r="Y6" s="147" t="s">
        <v>89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0" t="s">
        <v>90</v>
      </c>
      <c r="B8" s="161" t="s">
        <v>60</v>
      </c>
      <c r="C8" s="175" t="s">
        <v>27</v>
      </c>
      <c r="D8" s="162"/>
      <c r="E8" s="163"/>
      <c r="F8" s="164"/>
      <c r="G8" s="164">
        <f>SUMIF(AG9:AG48,"&lt;&gt;NOR",G9:G48)</f>
        <v>0</v>
      </c>
      <c r="H8" s="164"/>
      <c r="I8" s="164">
        <f>SUM(I9:I48)</f>
        <v>0</v>
      </c>
      <c r="J8" s="164"/>
      <c r="K8" s="164">
        <f>SUM(K9:K48)</f>
        <v>0</v>
      </c>
      <c r="L8" s="164"/>
      <c r="M8" s="164">
        <f>SUM(M9:M48)</f>
        <v>0</v>
      </c>
      <c r="N8" s="163"/>
      <c r="O8" s="163">
        <f>SUM(O9:O48)</f>
        <v>0</v>
      </c>
      <c r="P8" s="163"/>
      <c r="Q8" s="163">
        <f>SUM(Q9:Q48)</f>
        <v>0</v>
      </c>
      <c r="R8" s="164"/>
      <c r="S8" s="164"/>
      <c r="T8" s="165"/>
      <c r="U8" s="159"/>
      <c r="V8" s="159">
        <f>SUM(V9:V48)</f>
        <v>0</v>
      </c>
      <c r="W8" s="159"/>
      <c r="X8" s="159"/>
      <c r="Y8" s="159"/>
      <c r="AG8" t="s">
        <v>91</v>
      </c>
    </row>
    <row r="9" spans="1:60" outlineLevel="1" x14ac:dyDescent="0.2">
      <c r="A9" s="167">
        <v>1</v>
      </c>
      <c r="B9" s="168" t="s">
        <v>92</v>
      </c>
      <c r="C9" s="176" t="s">
        <v>93</v>
      </c>
      <c r="D9" s="169" t="s">
        <v>94</v>
      </c>
      <c r="E9" s="170">
        <v>1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70">
        <v>0</v>
      </c>
      <c r="O9" s="170">
        <f>ROUND(E9*N9,2)</f>
        <v>0</v>
      </c>
      <c r="P9" s="170">
        <v>0</v>
      </c>
      <c r="Q9" s="170">
        <f>ROUND(E9*P9,2)</f>
        <v>0</v>
      </c>
      <c r="R9" s="172"/>
      <c r="S9" s="172" t="s">
        <v>95</v>
      </c>
      <c r="T9" s="173" t="s">
        <v>96</v>
      </c>
      <c r="U9" s="158">
        <v>0</v>
      </c>
      <c r="V9" s="158">
        <f>ROUND(E9*U9,2)</f>
        <v>0</v>
      </c>
      <c r="W9" s="158"/>
      <c r="X9" s="158" t="s">
        <v>45</v>
      </c>
      <c r="Y9" s="158" t="s">
        <v>97</v>
      </c>
      <c r="Z9" s="148"/>
      <c r="AA9" s="148"/>
      <c r="AB9" s="148"/>
      <c r="AC9" s="148"/>
      <c r="AD9" s="148"/>
      <c r="AE9" s="148"/>
      <c r="AF9" s="148"/>
      <c r="AG9" s="148" t="s">
        <v>98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2" x14ac:dyDescent="0.2">
      <c r="A10" s="155"/>
      <c r="B10" s="156"/>
      <c r="C10" s="246" t="s">
        <v>99</v>
      </c>
      <c r="D10" s="247"/>
      <c r="E10" s="247"/>
      <c r="F10" s="247"/>
      <c r="G10" s="247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8"/>
      <c r="AA10" s="148"/>
      <c r="AB10" s="148"/>
      <c r="AC10" s="148"/>
      <c r="AD10" s="148"/>
      <c r="AE10" s="148"/>
      <c r="AF10" s="148"/>
      <c r="AG10" s="148" t="s">
        <v>100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3" x14ac:dyDescent="0.2">
      <c r="A11" s="155"/>
      <c r="B11" s="156"/>
      <c r="C11" s="237" t="s">
        <v>184</v>
      </c>
      <c r="D11" s="238"/>
      <c r="E11" s="238"/>
      <c r="F11" s="238"/>
      <c r="G11" s="238"/>
      <c r="H11" s="158"/>
      <c r="I11" s="158"/>
      <c r="J11" s="158"/>
      <c r="K11" s="158"/>
      <c r="L11" s="158"/>
      <c r="M11" s="158"/>
      <c r="N11" s="157"/>
      <c r="O11" s="157"/>
      <c r="P11" s="157"/>
      <c r="Q11" s="157"/>
      <c r="R11" s="158"/>
      <c r="S11" s="158"/>
      <c r="T11" s="158"/>
      <c r="U11" s="158"/>
      <c r="V11" s="158"/>
      <c r="W11" s="158"/>
      <c r="X11" s="158"/>
      <c r="Y11" s="158"/>
      <c r="Z11" s="148"/>
      <c r="AA11" s="148"/>
      <c r="AB11" s="148"/>
      <c r="AC11" s="148"/>
      <c r="AD11" s="148"/>
      <c r="AE11" s="148"/>
      <c r="AF11" s="148"/>
      <c r="AG11" s="148" t="s">
        <v>100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3" x14ac:dyDescent="0.2">
      <c r="A12" s="155"/>
      <c r="B12" s="156"/>
      <c r="C12" s="237" t="s">
        <v>185</v>
      </c>
      <c r="D12" s="238"/>
      <c r="E12" s="238"/>
      <c r="F12" s="238"/>
      <c r="G12" s="238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8"/>
      <c r="Z12" s="148"/>
      <c r="AA12" s="148"/>
      <c r="AB12" s="148"/>
      <c r="AC12" s="148"/>
      <c r="AD12" s="148"/>
      <c r="AE12" s="148"/>
      <c r="AF12" s="148"/>
      <c r="AG12" s="148" t="s">
        <v>100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3" x14ac:dyDescent="0.2">
      <c r="A13" s="155"/>
      <c r="B13" s="156"/>
      <c r="C13" s="237" t="s">
        <v>186</v>
      </c>
      <c r="D13" s="238"/>
      <c r="E13" s="238"/>
      <c r="F13" s="238"/>
      <c r="G13" s="238"/>
      <c r="H13" s="158"/>
      <c r="I13" s="158"/>
      <c r="J13" s="158"/>
      <c r="K13" s="158"/>
      <c r="L13" s="158"/>
      <c r="M13" s="158"/>
      <c r="N13" s="157"/>
      <c r="O13" s="157"/>
      <c r="P13" s="157"/>
      <c r="Q13" s="157"/>
      <c r="R13" s="158"/>
      <c r="S13" s="158"/>
      <c r="T13" s="158"/>
      <c r="U13" s="158"/>
      <c r="V13" s="158"/>
      <c r="W13" s="158"/>
      <c r="X13" s="158"/>
      <c r="Y13" s="158"/>
      <c r="Z13" s="148"/>
      <c r="AA13" s="148"/>
      <c r="AB13" s="148"/>
      <c r="AC13" s="148"/>
      <c r="AD13" s="148"/>
      <c r="AE13" s="148"/>
      <c r="AF13" s="148"/>
      <c r="AG13" s="148" t="s">
        <v>100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3" x14ac:dyDescent="0.2">
      <c r="A14" s="155"/>
      <c r="B14" s="156"/>
      <c r="C14" s="237" t="s">
        <v>187</v>
      </c>
      <c r="D14" s="238"/>
      <c r="E14" s="238"/>
      <c r="F14" s="238"/>
      <c r="G14" s="23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8"/>
      <c r="AA14" s="148"/>
      <c r="AB14" s="148"/>
      <c r="AC14" s="148"/>
      <c r="AD14" s="148"/>
      <c r="AE14" s="148"/>
      <c r="AF14" s="148"/>
      <c r="AG14" s="148" t="s">
        <v>100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3" x14ac:dyDescent="0.2">
      <c r="A15" s="155"/>
      <c r="B15" s="156"/>
      <c r="C15" s="237" t="s">
        <v>101</v>
      </c>
      <c r="D15" s="238"/>
      <c r="E15" s="238"/>
      <c r="F15" s="238"/>
      <c r="G15" s="238"/>
      <c r="H15" s="158"/>
      <c r="I15" s="158"/>
      <c r="J15" s="158"/>
      <c r="K15" s="158"/>
      <c r="L15" s="158"/>
      <c r="M15" s="158"/>
      <c r="N15" s="157"/>
      <c r="O15" s="157"/>
      <c r="P15" s="157"/>
      <c r="Q15" s="157"/>
      <c r="R15" s="158"/>
      <c r="S15" s="158"/>
      <c r="T15" s="158"/>
      <c r="U15" s="158"/>
      <c r="V15" s="158"/>
      <c r="W15" s="158"/>
      <c r="X15" s="158"/>
      <c r="Y15" s="158"/>
      <c r="Z15" s="148"/>
      <c r="AA15" s="148"/>
      <c r="AB15" s="148"/>
      <c r="AC15" s="148"/>
      <c r="AD15" s="148"/>
      <c r="AE15" s="148"/>
      <c r="AF15" s="148"/>
      <c r="AG15" s="148" t="s">
        <v>100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74" t="str">
        <f>C15</f>
        <v>- vyřízení připojení médií pro ZS (PŘIPOJENÍ NA MĚSTSKÉ ŘÁDY NENÍ MOŽNÉ DO DOBY PŘEDÁNÍ DOKONČENÉ REKONSTRUKCE PŘÍPOJEK V ULICI PRŮMYSLOVÁ MĚSTU ŘÍČANY, 1SčV) včetně uzavření příslušných smluv na odběry</v>
      </c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67">
        <v>2</v>
      </c>
      <c r="B16" s="168" t="s">
        <v>102</v>
      </c>
      <c r="C16" s="176" t="s">
        <v>103</v>
      </c>
      <c r="D16" s="169" t="s">
        <v>104</v>
      </c>
      <c r="E16" s="170">
        <v>1</v>
      </c>
      <c r="F16" s="171"/>
      <c r="G16" s="172">
        <f>ROUND(E16*F16,2)</f>
        <v>0</v>
      </c>
      <c r="H16" s="171"/>
      <c r="I16" s="172">
        <f>ROUND(E16*H16,2)</f>
        <v>0</v>
      </c>
      <c r="J16" s="171"/>
      <c r="K16" s="172">
        <f>ROUND(E16*J16,2)</f>
        <v>0</v>
      </c>
      <c r="L16" s="172">
        <v>21</v>
      </c>
      <c r="M16" s="172">
        <f>G16*(1+L16/100)</f>
        <v>0</v>
      </c>
      <c r="N16" s="170">
        <v>0</v>
      </c>
      <c r="O16" s="170">
        <f>ROUND(E16*N16,2)</f>
        <v>0</v>
      </c>
      <c r="P16" s="170">
        <v>0</v>
      </c>
      <c r="Q16" s="170">
        <f>ROUND(E16*P16,2)</f>
        <v>0</v>
      </c>
      <c r="R16" s="172"/>
      <c r="S16" s="172" t="s">
        <v>95</v>
      </c>
      <c r="T16" s="173" t="s">
        <v>96</v>
      </c>
      <c r="U16" s="158">
        <v>0</v>
      </c>
      <c r="V16" s="158">
        <f>ROUND(E16*U16,2)</f>
        <v>0</v>
      </c>
      <c r="W16" s="158"/>
      <c r="X16" s="158" t="s">
        <v>45</v>
      </c>
      <c r="Y16" s="158" t="s">
        <v>97</v>
      </c>
      <c r="Z16" s="148"/>
      <c r="AA16" s="148"/>
      <c r="AB16" s="148"/>
      <c r="AC16" s="148"/>
      <c r="AD16" s="148"/>
      <c r="AE16" s="148"/>
      <c r="AF16" s="148"/>
      <c r="AG16" s="148" t="s">
        <v>98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33.75" outlineLevel="2" x14ac:dyDescent="0.2">
      <c r="A17" s="155"/>
      <c r="B17" s="156"/>
      <c r="C17" s="246" t="s">
        <v>105</v>
      </c>
      <c r="D17" s="247"/>
      <c r="E17" s="247"/>
      <c r="F17" s="247"/>
      <c r="G17" s="247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58"/>
      <c r="Z17" s="148"/>
      <c r="AA17" s="148"/>
      <c r="AB17" s="148"/>
      <c r="AC17" s="148"/>
      <c r="AD17" s="148"/>
      <c r="AE17" s="148"/>
      <c r="AF17" s="148"/>
      <c r="AG17" s="148" t="s">
        <v>100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74" t="str">
        <f>C17</f>
        <v>Náplň činnosti: technická zpráva, stanoviska všech správců inženýrských sítí v dané lokalitě, vyhledání podzemních inženýrských sítí detektorem (pokud je to technicky možné), zaměření vyhledaného vedení a vytvoření dokumentace vyhledaných inženýrských sítí, předání do spávy správcům příslušných IS.</v>
      </c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67">
        <v>3</v>
      </c>
      <c r="B18" s="168" t="s">
        <v>106</v>
      </c>
      <c r="C18" s="176" t="s">
        <v>107</v>
      </c>
      <c r="D18" s="169" t="s">
        <v>94</v>
      </c>
      <c r="E18" s="170">
        <v>1</v>
      </c>
      <c r="F18" s="171"/>
      <c r="G18" s="172">
        <f>ROUND(E18*F18,2)</f>
        <v>0</v>
      </c>
      <c r="H18" s="171"/>
      <c r="I18" s="172">
        <f>ROUND(E18*H18,2)</f>
        <v>0</v>
      </c>
      <c r="J18" s="171"/>
      <c r="K18" s="172">
        <f>ROUND(E18*J18,2)</f>
        <v>0</v>
      </c>
      <c r="L18" s="172">
        <v>21</v>
      </c>
      <c r="M18" s="172">
        <f>G18*(1+L18/100)</f>
        <v>0</v>
      </c>
      <c r="N18" s="170">
        <v>0</v>
      </c>
      <c r="O18" s="170">
        <f>ROUND(E18*N18,2)</f>
        <v>0</v>
      </c>
      <c r="P18" s="170">
        <v>0</v>
      </c>
      <c r="Q18" s="170">
        <f>ROUND(E18*P18,2)</f>
        <v>0</v>
      </c>
      <c r="R18" s="172"/>
      <c r="S18" s="172" t="s">
        <v>95</v>
      </c>
      <c r="T18" s="173" t="s">
        <v>96</v>
      </c>
      <c r="U18" s="158">
        <v>0</v>
      </c>
      <c r="V18" s="158">
        <f>ROUND(E18*U18,2)</f>
        <v>0</v>
      </c>
      <c r="W18" s="158"/>
      <c r="X18" s="158" t="s">
        <v>45</v>
      </c>
      <c r="Y18" s="158" t="s">
        <v>108</v>
      </c>
      <c r="Z18" s="148"/>
      <c r="AA18" s="148"/>
      <c r="AB18" s="148"/>
      <c r="AC18" s="148"/>
      <c r="AD18" s="148"/>
      <c r="AE18" s="148"/>
      <c r="AF18" s="148"/>
      <c r="AG18" s="148" t="s">
        <v>98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2" x14ac:dyDescent="0.2">
      <c r="A19" s="155"/>
      <c r="B19" s="156"/>
      <c r="C19" s="246" t="s">
        <v>188</v>
      </c>
      <c r="D19" s="247"/>
      <c r="E19" s="247"/>
      <c r="F19" s="247"/>
      <c r="G19" s="247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58"/>
      <c r="Z19" s="148"/>
      <c r="AA19" s="148"/>
      <c r="AB19" s="148"/>
      <c r="AC19" s="148"/>
      <c r="AD19" s="148"/>
      <c r="AE19" s="148"/>
      <c r="AF19" s="148"/>
      <c r="AG19" s="148" t="s">
        <v>100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22.5" outlineLevel="3" x14ac:dyDescent="0.2">
      <c r="A20" s="155"/>
      <c r="B20" s="156"/>
      <c r="C20" s="237" t="s">
        <v>109</v>
      </c>
      <c r="D20" s="238"/>
      <c r="E20" s="238"/>
      <c r="F20" s="238"/>
      <c r="G20" s="238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58"/>
      <c r="Z20" s="148"/>
      <c r="AA20" s="148"/>
      <c r="AB20" s="148"/>
      <c r="AC20" s="148"/>
      <c r="AD20" s="148"/>
      <c r="AE20" s="148"/>
      <c r="AF20" s="148"/>
      <c r="AG20" s="148" t="s">
        <v>100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74" t="str">
        <f>C20</f>
        <v>Vyhotovení protokolu o vytyčení stavby se seznamem souřadnic vytyčených bodů a jejich polohopisnými (S-JTSK) a výškopisnými (Bpv) hodnotami.</v>
      </c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67">
        <v>4</v>
      </c>
      <c r="B21" s="168" t="s">
        <v>110</v>
      </c>
      <c r="C21" s="176" t="s">
        <v>111</v>
      </c>
      <c r="D21" s="169" t="s">
        <v>112</v>
      </c>
      <c r="E21" s="170">
        <v>22</v>
      </c>
      <c r="F21" s="171"/>
      <c r="G21" s="172">
        <f>ROUND(E21*F21,2)</f>
        <v>0</v>
      </c>
      <c r="H21" s="171"/>
      <c r="I21" s="172">
        <f>ROUND(E21*H21,2)</f>
        <v>0</v>
      </c>
      <c r="J21" s="171"/>
      <c r="K21" s="172">
        <f>ROUND(E21*J21,2)</f>
        <v>0</v>
      </c>
      <c r="L21" s="172">
        <v>21</v>
      </c>
      <c r="M21" s="172">
        <f>G21*(1+L21/100)</f>
        <v>0</v>
      </c>
      <c r="N21" s="170">
        <v>0</v>
      </c>
      <c r="O21" s="170">
        <f>ROUND(E21*N21,2)</f>
        <v>0</v>
      </c>
      <c r="P21" s="170">
        <v>0</v>
      </c>
      <c r="Q21" s="170">
        <f>ROUND(E21*P21,2)</f>
        <v>0</v>
      </c>
      <c r="R21" s="172"/>
      <c r="S21" s="172" t="s">
        <v>95</v>
      </c>
      <c r="T21" s="173" t="s">
        <v>96</v>
      </c>
      <c r="U21" s="158">
        <v>0</v>
      </c>
      <c r="V21" s="158">
        <f>ROUND(E21*U21,2)</f>
        <v>0</v>
      </c>
      <c r="W21" s="158"/>
      <c r="X21" s="158" t="s">
        <v>45</v>
      </c>
      <c r="Y21" s="158" t="s">
        <v>97</v>
      </c>
      <c r="Z21" s="148"/>
      <c r="AA21" s="148"/>
      <c r="AB21" s="148"/>
      <c r="AC21" s="148"/>
      <c r="AD21" s="148"/>
      <c r="AE21" s="148"/>
      <c r="AF21" s="148"/>
      <c r="AG21" s="148" t="s">
        <v>98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2" x14ac:dyDescent="0.2">
      <c r="A22" s="155"/>
      <c r="B22" s="156"/>
      <c r="C22" s="246" t="s">
        <v>189</v>
      </c>
      <c r="D22" s="247"/>
      <c r="E22" s="247"/>
      <c r="F22" s="247"/>
      <c r="G22" s="247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58"/>
      <c r="Z22" s="148"/>
      <c r="AA22" s="148"/>
      <c r="AB22" s="148"/>
      <c r="AC22" s="148"/>
      <c r="AD22" s="148"/>
      <c r="AE22" s="148"/>
      <c r="AF22" s="148"/>
      <c r="AG22" s="148" t="s">
        <v>100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3" x14ac:dyDescent="0.2">
      <c r="A23" s="155"/>
      <c r="B23" s="156"/>
      <c r="C23" s="237" t="s">
        <v>190</v>
      </c>
      <c r="D23" s="238"/>
      <c r="E23" s="238"/>
      <c r="F23" s="238"/>
      <c r="G23" s="238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58"/>
      <c r="Z23" s="148"/>
      <c r="AA23" s="148"/>
      <c r="AB23" s="148"/>
      <c r="AC23" s="148"/>
      <c r="AD23" s="148"/>
      <c r="AE23" s="148"/>
      <c r="AF23" s="148"/>
      <c r="AG23" s="148" t="s">
        <v>100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22.5" outlineLevel="3" x14ac:dyDescent="0.2">
      <c r="A24" s="155"/>
      <c r="B24" s="156"/>
      <c r="C24" s="237" t="s">
        <v>191</v>
      </c>
      <c r="D24" s="238"/>
      <c r="E24" s="238"/>
      <c r="F24" s="238"/>
      <c r="G24" s="238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58"/>
      <c r="Z24" s="148"/>
      <c r="AA24" s="148"/>
      <c r="AB24" s="148"/>
      <c r="AC24" s="148"/>
      <c r="AD24" s="148"/>
      <c r="AE24" s="148"/>
      <c r="AF24" s="148"/>
      <c r="AG24" s="148" t="s">
        <v>100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74" t="str">
        <f>C24</f>
        <v>Kancelář (buňka) pro 2 osoby (Objednatel), vybavená 2 stoly a 4 židlemi, čajovou kuchyňkou s lednicí, vybavená vytápěním, chlazením, rozvodem el. energie, datovou konektivitou bez limitu dat</v>
      </c>
      <c r="BB24" s="148"/>
      <c r="BC24" s="148"/>
      <c r="BD24" s="148"/>
      <c r="BE24" s="148"/>
      <c r="BF24" s="148"/>
      <c r="BG24" s="148"/>
      <c r="BH24" s="148"/>
    </row>
    <row r="25" spans="1:60" ht="22.5" outlineLevel="3" x14ac:dyDescent="0.2">
      <c r="A25" s="155"/>
      <c r="B25" s="156"/>
      <c r="C25" s="237" t="s">
        <v>192</v>
      </c>
      <c r="D25" s="238"/>
      <c r="E25" s="238"/>
      <c r="F25" s="238"/>
      <c r="G25" s="238"/>
      <c r="H25" s="158"/>
      <c r="I25" s="158"/>
      <c r="J25" s="158"/>
      <c r="K25" s="158"/>
      <c r="L25" s="158"/>
      <c r="M25" s="158"/>
      <c r="N25" s="157"/>
      <c r="O25" s="157"/>
      <c r="P25" s="157"/>
      <c r="Q25" s="157"/>
      <c r="R25" s="158"/>
      <c r="S25" s="158"/>
      <c r="T25" s="158"/>
      <c r="U25" s="158"/>
      <c r="V25" s="158"/>
      <c r="W25" s="158"/>
      <c r="X25" s="158"/>
      <c r="Y25" s="158"/>
      <c r="Z25" s="148"/>
      <c r="AA25" s="148"/>
      <c r="AB25" s="148"/>
      <c r="AC25" s="148"/>
      <c r="AD25" s="148"/>
      <c r="AE25" s="148"/>
      <c r="AF25" s="148"/>
      <c r="AG25" s="148" t="s">
        <v>100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74" t="str">
        <f>C25</f>
        <v>Kancelář (buňka) pro 2 osoby (TDS), vybavená 2 stoly a 4 židlemi, vybavená vytápěním, chlazením, rozvodem el. Energie, možností datového připojení</v>
      </c>
      <c r="BB25" s="148"/>
      <c r="BC25" s="148"/>
      <c r="BD25" s="148"/>
      <c r="BE25" s="148"/>
      <c r="BF25" s="148"/>
      <c r="BG25" s="148"/>
      <c r="BH25" s="148"/>
    </row>
    <row r="26" spans="1:60" outlineLevel="3" x14ac:dyDescent="0.2">
      <c r="A26" s="155"/>
      <c r="B26" s="156"/>
      <c r="C26" s="237" t="s">
        <v>193</v>
      </c>
      <c r="D26" s="238"/>
      <c r="E26" s="238"/>
      <c r="F26" s="238"/>
      <c r="G26" s="238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58"/>
      <c r="Z26" s="148"/>
      <c r="AA26" s="148"/>
      <c r="AB26" s="148"/>
      <c r="AC26" s="148"/>
      <c r="AD26" s="148"/>
      <c r="AE26" s="148"/>
      <c r="AF26" s="148"/>
      <c r="AG26" s="148" t="s">
        <v>100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ht="33.75" outlineLevel="3" x14ac:dyDescent="0.2">
      <c r="A27" s="155"/>
      <c r="B27" s="156"/>
      <c r="C27" s="237" t="s">
        <v>194</v>
      </c>
      <c r="D27" s="238"/>
      <c r="E27" s="238"/>
      <c r="F27" s="238"/>
      <c r="G27" s="238"/>
      <c r="H27" s="158"/>
      <c r="I27" s="158"/>
      <c r="J27" s="158"/>
      <c r="K27" s="158"/>
      <c r="L27" s="158"/>
      <c r="M27" s="158"/>
      <c r="N27" s="157"/>
      <c r="O27" s="157"/>
      <c r="P27" s="157"/>
      <c r="Q27" s="157"/>
      <c r="R27" s="158"/>
      <c r="S27" s="158"/>
      <c r="T27" s="158"/>
      <c r="U27" s="158"/>
      <c r="V27" s="158"/>
      <c r="W27" s="158"/>
      <c r="X27" s="158"/>
      <c r="Y27" s="158"/>
      <c r="Z27" s="148"/>
      <c r="AA27" s="148"/>
      <c r="AB27" s="148"/>
      <c r="AC27" s="148"/>
      <c r="AD27" s="148"/>
      <c r="AE27" s="148"/>
      <c r="AF27" s="148"/>
      <c r="AG27" s="148" t="s">
        <v>100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74" t="str">
        <f>C27</f>
        <v>Kacelář pro konání kontrolních dnů stavby vybavený stoly a židlemi pro 15 osob, prostor vytápěný/klimatizovaný, vybavený rozvodem el. energie, možností datového připojení, nejedná se o prostor trvale vyhrazený pro objednatele, zhotovitel bude daný prostor mimo konání kontrolních dnů a jednání svolaných objednatele využívat pro své potřeby</v>
      </c>
      <c r="BB27" s="148"/>
      <c r="BC27" s="148"/>
      <c r="BD27" s="148"/>
      <c r="BE27" s="148"/>
      <c r="BF27" s="148"/>
      <c r="BG27" s="148"/>
      <c r="BH27" s="148"/>
    </row>
    <row r="28" spans="1:60" outlineLevel="3" x14ac:dyDescent="0.2">
      <c r="A28" s="155"/>
      <c r="B28" s="156"/>
      <c r="C28" s="237" t="s">
        <v>195</v>
      </c>
      <c r="D28" s="238"/>
      <c r="E28" s="238"/>
      <c r="F28" s="238"/>
      <c r="G28" s="238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58"/>
      <c r="Z28" s="148"/>
      <c r="AA28" s="148"/>
      <c r="AB28" s="148"/>
      <c r="AC28" s="148"/>
      <c r="AD28" s="148"/>
      <c r="AE28" s="148"/>
      <c r="AF28" s="148"/>
      <c r="AG28" s="148" t="s">
        <v>100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74" t="str">
        <f>C28</f>
        <v>Prostory pro zástupce Zhotovitele a jeho tým, Sociální zázemí včetně sprch, sklady, šatny - v počtu dle uvážení Zhotovitele</v>
      </c>
      <c r="BB28" s="148"/>
      <c r="BC28" s="148"/>
      <c r="BD28" s="148"/>
      <c r="BE28" s="148"/>
      <c r="BF28" s="148"/>
      <c r="BG28" s="148"/>
      <c r="BH28" s="148"/>
    </row>
    <row r="29" spans="1:60" outlineLevel="3" x14ac:dyDescent="0.2">
      <c r="A29" s="155"/>
      <c r="B29" s="156"/>
      <c r="C29" s="237" t="s">
        <v>196</v>
      </c>
      <c r="D29" s="238"/>
      <c r="E29" s="238"/>
      <c r="F29" s="238"/>
      <c r="G29" s="238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58"/>
      <c r="Z29" s="148"/>
      <c r="AA29" s="148"/>
      <c r="AB29" s="148"/>
      <c r="AC29" s="148"/>
      <c r="AD29" s="148"/>
      <c r="AE29" s="148"/>
      <c r="AF29" s="148"/>
      <c r="AG29" s="148" t="s">
        <v>100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3" x14ac:dyDescent="0.2">
      <c r="A30" s="155"/>
      <c r="B30" s="156"/>
      <c r="C30" s="237" t="s">
        <v>197</v>
      </c>
      <c r="D30" s="238"/>
      <c r="E30" s="238"/>
      <c r="F30" s="238"/>
      <c r="G30" s="238"/>
      <c r="H30" s="158"/>
      <c r="I30" s="158"/>
      <c r="J30" s="158"/>
      <c r="K30" s="158"/>
      <c r="L30" s="158"/>
      <c r="M30" s="158"/>
      <c r="N30" s="157"/>
      <c r="O30" s="157"/>
      <c r="P30" s="157"/>
      <c r="Q30" s="157"/>
      <c r="R30" s="158"/>
      <c r="S30" s="158"/>
      <c r="T30" s="158"/>
      <c r="U30" s="158"/>
      <c r="V30" s="158"/>
      <c r="W30" s="158"/>
      <c r="X30" s="158"/>
      <c r="Y30" s="158"/>
      <c r="Z30" s="148"/>
      <c r="AA30" s="148"/>
      <c r="AB30" s="148"/>
      <c r="AC30" s="148"/>
      <c r="AD30" s="148"/>
      <c r="AE30" s="148"/>
      <c r="AF30" s="148"/>
      <c r="AG30" s="148" t="s">
        <v>100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3" x14ac:dyDescent="0.2">
      <c r="A31" s="155"/>
      <c r="B31" s="156"/>
      <c r="C31" s="237" t="s">
        <v>198</v>
      </c>
      <c r="D31" s="238"/>
      <c r="E31" s="238"/>
      <c r="F31" s="238"/>
      <c r="G31" s="238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58"/>
      <c r="Z31" s="148"/>
      <c r="AA31" s="148"/>
      <c r="AB31" s="148"/>
      <c r="AC31" s="148"/>
      <c r="AD31" s="148"/>
      <c r="AE31" s="148"/>
      <c r="AF31" s="148"/>
      <c r="AG31" s="148" t="s">
        <v>100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3" x14ac:dyDescent="0.2">
      <c r="A32" s="155"/>
      <c r="B32" s="156"/>
      <c r="C32" s="237" t="s">
        <v>199</v>
      </c>
      <c r="D32" s="238"/>
      <c r="E32" s="238"/>
      <c r="F32" s="238"/>
      <c r="G32" s="238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58"/>
      <c r="Z32" s="148"/>
      <c r="AA32" s="148"/>
      <c r="AB32" s="148"/>
      <c r="AC32" s="148"/>
      <c r="AD32" s="148"/>
      <c r="AE32" s="148"/>
      <c r="AF32" s="148"/>
      <c r="AG32" s="148" t="s">
        <v>100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3" x14ac:dyDescent="0.2">
      <c r="A33" s="155"/>
      <c r="B33" s="156"/>
      <c r="C33" s="237" t="s">
        <v>200</v>
      </c>
      <c r="D33" s="238"/>
      <c r="E33" s="238"/>
      <c r="F33" s="238"/>
      <c r="G33" s="238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58"/>
      <c r="Z33" s="148"/>
      <c r="AA33" s="148"/>
      <c r="AB33" s="148"/>
      <c r="AC33" s="148"/>
      <c r="AD33" s="148"/>
      <c r="AE33" s="148"/>
      <c r="AF33" s="148"/>
      <c r="AG33" s="148" t="s">
        <v>100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3" x14ac:dyDescent="0.2">
      <c r="A34" s="155"/>
      <c r="B34" s="156"/>
      <c r="C34" s="237" t="s">
        <v>201</v>
      </c>
      <c r="D34" s="238"/>
      <c r="E34" s="238"/>
      <c r="F34" s="238"/>
      <c r="G34" s="238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58"/>
      <c r="Z34" s="148"/>
      <c r="AA34" s="148"/>
      <c r="AB34" s="148"/>
      <c r="AC34" s="148"/>
      <c r="AD34" s="148"/>
      <c r="AE34" s="148"/>
      <c r="AF34" s="148"/>
      <c r="AG34" s="148" t="s">
        <v>100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ht="33.75" outlineLevel="3" x14ac:dyDescent="0.2">
      <c r="A35" s="155"/>
      <c r="B35" s="156"/>
      <c r="C35" s="237" t="s">
        <v>202</v>
      </c>
      <c r="D35" s="238"/>
      <c r="E35" s="238"/>
      <c r="F35" s="238"/>
      <c r="G35" s="238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58"/>
      <c r="Z35" s="148"/>
      <c r="AA35" s="148"/>
      <c r="AB35" s="148"/>
      <c r="AC35" s="148"/>
      <c r="AD35" s="148"/>
      <c r="AE35" s="148"/>
      <c r="AF35" s="148"/>
      <c r="AG35" s="148" t="s">
        <v>100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74" t="str">
        <f>C35</f>
        <v>- náklady na zajištění opatření BOZP (jako např.Zajištění 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35" s="148"/>
      <c r="BC35" s="148"/>
      <c r="BD35" s="148"/>
      <c r="BE35" s="148"/>
      <c r="BF35" s="148"/>
      <c r="BG35" s="148"/>
      <c r="BH35" s="148"/>
    </row>
    <row r="36" spans="1:60" outlineLevel="3" x14ac:dyDescent="0.2">
      <c r="A36" s="155"/>
      <c r="B36" s="156"/>
      <c r="C36" s="237" t="s">
        <v>203</v>
      </c>
      <c r="D36" s="238"/>
      <c r="E36" s="238"/>
      <c r="F36" s="238"/>
      <c r="G36" s="238"/>
      <c r="H36" s="158"/>
      <c r="I36" s="158"/>
      <c r="J36" s="158"/>
      <c r="K36" s="158"/>
      <c r="L36" s="158"/>
      <c r="M36" s="158"/>
      <c r="N36" s="157"/>
      <c r="O36" s="157"/>
      <c r="P36" s="157"/>
      <c r="Q36" s="157"/>
      <c r="R36" s="158"/>
      <c r="S36" s="158"/>
      <c r="T36" s="158"/>
      <c r="U36" s="158"/>
      <c r="V36" s="158"/>
      <c r="W36" s="158"/>
      <c r="X36" s="158"/>
      <c r="Y36" s="158"/>
      <c r="Z36" s="148"/>
      <c r="AA36" s="148"/>
      <c r="AB36" s="148"/>
      <c r="AC36" s="148"/>
      <c r="AD36" s="148"/>
      <c r="AE36" s="148"/>
      <c r="AF36" s="148"/>
      <c r="AG36" s="148" t="s">
        <v>100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22.5" outlineLevel="3" x14ac:dyDescent="0.2">
      <c r="A37" s="155"/>
      <c r="B37" s="156"/>
      <c r="C37" s="237" t="s">
        <v>204</v>
      </c>
      <c r="D37" s="238"/>
      <c r="E37" s="238"/>
      <c r="F37" s="238"/>
      <c r="G37" s="238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58"/>
      <c r="Z37" s="148"/>
      <c r="AA37" s="148"/>
      <c r="AB37" s="148"/>
      <c r="AC37" s="148"/>
      <c r="AD37" s="148"/>
      <c r="AE37" s="148"/>
      <c r="AF37" s="148"/>
      <c r="AG37" s="148" t="s">
        <v>100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74" t="str">
        <f>C37</f>
        <v>- Náklad na průběžný denní úklid stavby zahrnující i případné zkrápění vozovek/staveniště proti zamezení prašnosti či pro odstranění nečistot i z návozních tras</v>
      </c>
      <c r="BB37" s="148"/>
      <c r="BC37" s="148"/>
      <c r="BD37" s="148"/>
      <c r="BE37" s="148"/>
      <c r="BF37" s="148"/>
      <c r="BG37" s="148"/>
      <c r="BH37" s="148"/>
    </row>
    <row r="38" spans="1:60" ht="22.5" outlineLevel="3" x14ac:dyDescent="0.2">
      <c r="A38" s="155"/>
      <c r="B38" s="156"/>
      <c r="C38" s="237" t="s">
        <v>113</v>
      </c>
      <c r="D38" s="238"/>
      <c r="E38" s="238"/>
      <c r="F38" s="238"/>
      <c r="G38" s="238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58"/>
      <c r="Z38" s="148"/>
      <c r="AA38" s="148"/>
      <c r="AB38" s="148"/>
      <c r="AC38" s="148"/>
      <c r="AD38" s="148"/>
      <c r="AE38" s="148"/>
      <c r="AF38" s="148"/>
      <c r="AG38" s="148" t="s">
        <v>100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74" t="str">
        <f>C38</f>
        <v>- náklad na zajištění údržby veřejných komunikací a komunikací pro pěší, cyklostezek dotčených stavbou v průběhu celé stavby, včetně případné zimní údržby.</v>
      </c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67">
        <v>5</v>
      </c>
      <c r="B39" s="168" t="s">
        <v>114</v>
      </c>
      <c r="C39" s="176" t="s">
        <v>115</v>
      </c>
      <c r="D39" s="169" t="s">
        <v>112</v>
      </c>
      <c r="E39" s="170">
        <v>4</v>
      </c>
      <c r="F39" s="171"/>
      <c r="G39" s="172">
        <f>ROUND(E39*F39,2)</f>
        <v>0</v>
      </c>
      <c r="H39" s="171"/>
      <c r="I39" s="172">
        <f>ROUND(E39*H39,2)</f>
        <v>0</v>
      </c>
      <c r="J39" s="171"/>
      <c r="K39" s="172">
        <f>ROUND(E39*J39,2)</f>
        <v>0</v>
      </c>
      <c r="L39" s="172">
        <v>21</v>
      </c>
      <c r="M39" s="172">
        <f>G39*(1+L39/100)</f>
        <v>0</v>
      </c>
      <c r="N39" s="170">
        <v>0</v>
      </c>
      <c r="O39" s="170">
        <f>ROUND(E39*N39,2)</f>
        <v>0</v>
      </c>
      <c r="P39" s="170">
        <v>0</v>
      </c>
      <c r="Q39" s="170">
        <f>ROUND(E39*P39,2)</f>
        <v>0</v>
      </c>
      <c r="R39" s="172"/>
      <c r="S39" s="172" t="s">
        <v>116</v>
      </c>
      <c r="T39" s="173" t="s">
        <v>96</v>
      </c>
      <c r="U39" s="158">
        <v>0</v>
      </c>
      <c r="V39" s="158">
        <f>ROUND(E39*U39,2)</f>
        <v>0</v>
      </c>
      <c r="W39" s="158"/>
      <c r="X39" s="158" t="s">
        <v>45</v>
      </c>
      <c r="Y39" s="158" t="s">
        <v>97</v>
      </c>
      <c r="Z39" s="148"/>
      <c r="AA39" s="148"/>
      <c r="AB39" s="148"/>
      <c r="AC39" s="148"/>
      <c r="AD39" s="148"/>
      <c r="AE39" s="148"/>
      <c r="AF39" s="148"/>
      <c r="AG39" s="148" t="s">
        <v>98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2" x14ac:dyDescent="0.2">
      <c r="A40" s="155"/>
      <c r="B40" s="156"/>
      <c r="C40" s="246" t="s">
        <v>117</v>
      </c>
      <c r="D40" s="247"/>
      <c r="E40" s="247"/>
      <c r="F40" s="247"/>
      <c r="G40" s="247"/>
      <c r="H40" s="158"/>
      <c r="I40" s="158"/>
      <c r="J40" s="158"/>
      <c r="K40" s="158"/>
      <c r="L40" s="158"/>
      <c r="M40" s="158"/>
      <c r="N40" s="157"/>
      <c r="O40" s="157"/>
      <c r="P40" s="157"/>
      <c r="Q40" s="157"/>
      <c r="R40" s="158"/>
      <c r="S40" s="158"/>
      <c r="T40" s="158"/>
      <c r="U40" s="158"/>
      <c r="V40" s="158"/>
      <c r="W40" s="158"/>
      <c r="X40" s="158"/>
      <c r="Y40" s="158"/>
      <c r="Z40" s="148"/>
      <c r="AA40" s="148"/>
      <c r="AB40" s="148"/>
      <c r="AC40" s="148"/>
      <c r="AD40" s="148"/>
      <c r="AE40" s="148"/>
      <c r="AF40" s="148"/>
      <c r="AG40" s="148" t="s">
        <v>100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3" x14ac:dyDescent="0.2">
      <c r="A41" s="155"/>
      <c r="B41" s="156"/>
      <c r="C41" s="237" t="s">
        <v>118</v>
      </c>
      <c r="D41" s="238"/>
      <c r="E41" s="238"/>
      <c r="F41" s="238"/>
      <c r="G41" s="238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58"/>
      <c r="Z41" s="148"/>
      <c r="AA41" s="148"/>
      <c r="AB41" s="148"/>
      <c r="AC41" s="148"/>
      <c r="AD41" s="148"/>
      <c r="AE41" s="148"/>
      <c r="AF41" s="148"/>
      <c r="AG41" s="148" t="s">
        <v>100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3" x14ac:dyDescent="0.2">
      <c r="A42" s="155"/>
      <c r="B42" s="156"/>
      <c r="C42" s="237" t="s">
        <v>119</v>
      </c>
      <c r="D42" s="238"/>
      <c r="E42" s="238"/>
      <c r="F42" s="238"/>
      <c r="G42" s="238"/>
      <c r="H42" s="158"/>
      <c r="I42" s="158"/>
      <c r="J42" s="158"/>
      <c r="K42" s="158"/>
      <c r="L42" s="158"/>
      <c r="M42" s="158"/>
      <c r="N42" s="157"/>
      <c r="O42" s="157"/>
      <c r="P42" s="157"/>
      <c r="Q42" s="157"/>
      <c r="R42" s="158"/>
      <c r="S42" s="158"/>
      <c r="T42" s="158"/>
      <c r="U42" s="158"/>
      <c r="V42" s="158"/>
      <c r="W42" s="158"/>
      <c r="X42" s="158"/>
      <c r="Y42" s="158"/>
      <c r="Z42" s="148"/>
      <c r="AA42" s="148"/>
      <c r="AB42" s="148"/>
      <c r="AC42" s="148"/>
      <c r="AD42" s="148"/>
      <c r="AE42" s="148"/>
      <c r="AF42" s="148"/>
      <c r="AG42" s="148" t="s">
        <v>100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3" x14ac:dyDescent="0.2">
      <c r="A43" s="155"/>
      <c r="B43" s="156"/>
      <c r="C43" s="237" t="s">
        <v>120</v>
      </c>
      <c r="D43" s="238"/>
      <c r="E43" s="238"/>
      <c r="F43" s="238"/>
      <c r="G43" s="238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58"/>
      <c r="Z43" s="148"/>
      <c r="AA43" s="148"/>
      <c r="AB43" s="148"/>
      <c r="AC43" s="148"/>
      <c r="AD43" s="148"/>
      <c r="AE43" s="148"/>
      <c r="AF43" s="148"/>
      <c r="AG43" s="148" t="s">
        <v>100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3" x14ac:dyDescent="0.2">
      <c r="A44" s="155"/>
      <c r="B44" s="156"/>
      <c r="C44" s="237" t="s">
        <v>121</v>
      </c>
      <c r="D44" s="238"/>
      <c r="E44" s="238"/>
      <c r="F44" s="238"/>
      <c r="G44" s="238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58"/>
      <c r="Z44" s="148"/>
      <c r="AA44" s="148"/>
      <c r="AB44" s="148"/>
      <c r="AC44" s="148"/>
      <c r="AD44" s="148"/>
      <c r="AE44" s="148"/>
      <c r="AF44" s="148"/>
      <c r="AG44" s="148" t="s">
        <v>100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67">
        <v>6</v>
      </c>
      <c r="B45" s="168" t="s">
        <v>122</v>
      </c>
      <c r="C45" s="176" t="s">
        <v>123</v>
      </c>
      <c r="D45" s="169" t="s">
        <v>94</v>
      </c>
      <c r="E45" s="170">
        <v>1</v>
      </c>
      <c r="F45" s="171"/>
      <c r="G45" s="172">
        <f>ROUND(E45*F45,2)</f>
        <v>0</v>
      </c>
      <c r="H45" s="171"/>
      <c r="I45" s="172">
        <f>ROUND(E45*H45,2)</f>
        <v>0</v>
      </c>
      <c r="J45" s="171"/>
      <c r="K45" s="172">
        <f>ROUND(E45*J45,2)</f>
        <v>0</v>
      </c>
      <c r="L45" s="172">
        <v>21</v>
      </c>
      <c r="M45" s="172">
        <f>G45*(1+L45/100)</f>
        <v>0</v>
      </c>
      <c r="N45" s="170">
        <v>0</v>
      </c>
      <c r="O45" s="170">
        <f>ROUND(E45*N45,2)</f>
        <v>0</v>
      </c>
      <c r="P45" s="170">
        <v>0</v>
      </c>
      <c r="Q45" s="170">
        <f>ROUND(E45*P45,2)</f>
        <v>0</v>
      </c>
      <c r="R45" s="172"/>
      <c r="S45" s="172" t="s">
        <v>95</v>
      </c>
      <c r="T45" s="173" t="s">
        <v>96</v>
      </c>
      <c r="U45" s="158">
        <v>0</v>
      </c>
      <c r="V45" s="158">
        <f>ROUND(E45*U45,2)</f>
        <v>0</v>
      </c>
      <c r="W45" s="158"/>
      <c r="X45" s="158" t="s">
        <v>45</v>
      </c>
      <c r="Y45" s="158" t="s">
        <v>97</v>
      </c>
      <c r="Z45" s="148"/>
      <c r="AA45" s="148"/>
      <c r="AB45" s="148"/>
      <c r="AC45" s="148"/>
      <c r="AD45" s="148"/>
      <c r="AE45" s="148"/>
      <c r="AF45" s="148"/>
      <c r="AG45" s="148" t="s">
        <v>98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2" x14ac:dyDescent="0.2">
      <c r="A46" s="155"/>
      <c r="B46" s="156"/>
      <c r="C46" s="246" t="s">
        <v>189</v>
      </c>
      <c r="D46" s="247"/>
      <c r="E46" s="247"/>
      <c r="F46" s="247"/>
      <c r="G46" s="247"/>
      <c r="H46" s="158"/>
      <c r="I46" s="158"/>
      <c r="J46" s="158"/>
      <c r="K46" s="158"/>
      <c r="L46" s="158"/>
      <c r="M46" s="158"/>
      <c r="N46" s="157"/>
      <c r="O46" s="157"/>
      <c r="P46" s="157"/>
      <c r="Q46" s="157"/>
      <c r="R46" s="158"/>
      <c r="S46" s="158"/>
      <c r="T46" s="158"/>
      <c r="U46" s="158"/>
      <c r="V46" s="158"/>
      <c r="W46" s="158"/>
      <c r="X46" s="158"/>
      <c r="Y46" s="158"/>
      <c r="Z46" s="148"/>
      <c r="AA46" s="148"/>
      <c r="AB46" s="148"/>
      <c r="AC46" s="148"/>
      <c r="AD46" s="148"/>
      <c r="AE46" s="148"/>
      <c r="AF46" s="148"/>
      <c r="AG46" s="148" t="s">
        <v>100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3" x14ac:dyDescent="0.2">
      <c r="A47" s="155"/>
      <c r="B47" s="156"/>
      <c r="C47" s="237" t="s">
        <v>205</v>
      </c>
      <c r="D47" s="238"/>
      <c r="E47" s="238"/>
      <c r="F47" s="238"/>
      <c r="G47" s="238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58"/>
      <c r="Z47" s="148"/>
      <c r="AA47" s="148"/>
      <c r="AB47" s="148"/>
      <c r="AC47" s="148"/>
      <c r="AD47" s="148"/>
      <c r="AE47" s="148"/>
      <c r="AF47" s="148"/>
      <c r="AG47" s="148" t="s">
        <v>100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74" t="str">
        <f>C47</f>
        <v>- odstranění objektů ZS včetně přípojek energií a dočasných komunikací, zpevněných ploch, oplocení a jejich likvidace</v>
      </c>
      <c r="BB47" s="148"/>
      <c r="BC47" s="148"/>
      <c r="BD47" s="148"/>
      <c r="BE47" s="148"/>
      <c r="BF47" s="148"/>
      <c r="BG47" s="148"/>
      <c r="BH47" s="148"/>
    </row>
    <row r="48" spans="1:60" outlineLevel="3" x14ac:dyDescent="0.2">
      <c r="A48" s="155"/>
      <c r="B48" s="156"/>
      <c r="C48" s="237" t="s">
        <v>124</v>
      </c>
      <c r="D48" s="238"/>
      <c r="E48" s="238"/>
      <c r="F48" s="238"/>
      <c r="G48" s="238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58"/>
      <c r="Z48" s="148"/>
      <c r="AA48" s="148"/>
      <c r="AB48" s="148"/>
      <c r="AC48" s="148"/>
      <c r="AD48" s="148"/>
      <c r="AE48" s="148"/>
      <c r="AF48" s="148"/>
      <c r="AG48" s="148" t="s">
        <v>100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x14ac:dyDescent="0.2">
      <c r="A49" s="160" t="s">
        <v>90</v>
      </c>
      <c r="B49" s="161" t="s">
        <v>61</v>
      </c>
      <c r="C49" s="175" t="s">
        <v>28</v>
      </c>
      <c r="D49" s="162"/>
      <c r="E49" s="163"/>
      <c r="F49" s="164"/>
      <c r="G49" s="164">
        <f>SUMIF(AG50:AG109,"&lt;&gt;NOR",G50:G109)</f>
        <v>0</v>
      </c>
      <c r="H49" s="164"/>
      <c r="I49" s="164">
        <f>SUM(I50:I109)</f>
        <v>0</v>
      </c>
      <c r="J49" s="164"/>
      <c r="K49" s="164">
        <f>SUM(K50:K109)</f>
        <v>0</v>
      </c>
      <c r="L49" s="164"/>
      <c r="M49" s="164">
        <f>SUM(M50:M109)</f>
        <v>0</v>
      </c>
      <c r="N49" s="163"/>
      <c r="O49" s="163">
        <f>SUM(O50:O109)</f>
        <v>0</v>
      </c>
      <c r="P49" s="163"/>
      <c r="Q49" s="163">
        <f>SUM(Q50:Q109)</f>
        <v>0</v>
      </c>
      <c r="R49" s="164"/>
      <c r="S49" s="164"/>
      <c r="T49" s="165"/>
      <c r="U49" s="159"/>
      <c r="V49" s="159">
        <f>SUM(V50:V109)</f>
        <v>0</v>
      </c>
      <c r="W49" s="159"/>
      <c r="X49" s="159"/>
      <c r="Y49" s="159"/>
      <c r="AG49" t="s">
        <v>91</v>
      </c>
    </row>
    <row r="50" spans="1:60" outlineLevel="1" x14ac:dyDescent="0.2">
      <c r="A50" s="167">
        <v>7</v>
      </c>
      <c r="B50" s="168" t="s">
        <v>125</v>
      </c>
      <c r="C50" s="176" t="s">
        <v>126</v>
      </c>
      <c r="D50" s="169" t="s">
        <v>94</v>
      </c>
      <c r="E50" s="170">
        <v>1</v>
      </c>
      <c r="F50" s="171"/>
      <c r="G50" s="172">
        <f>ROUND(E50*F50,2)</f>
        <v>0</v>
      </c>
      <c r="H50" s="171"/>
      <c r="I50" s="172">
        <f>ROUND(E50*H50,2)</f>
        <v>0</v>
      </c>
      <c r="J50" s="171"/>
      <c r="K50" s="172">
        <f>ROUND(E50*J50,2)</f>
        <v>0</v>
      </c>
      <c r="L50" s="172">
        <v>21</v>
      </c>
      <c r="M50" s="172">
        <f>G50*(1+L50/100)</f>
        <v>0</v>
      </c>
      <c r="N50" s="170">
        <v>0</v>
      </c>
      <c r="O50" s="170">
        <f>ROUND(E50*N50,2)</f>
        <v>0</v>
      </c>
      <c r="P50" s="170">
        <v>0</v>
      </c>
      <c r="Q50" s="170">
        <f>ROUND(E50*P50,2)</f>
        <v>0</v>
      </c>
      <c r="R50" s="172"/>
      <c r="S50" s="172" t="s">
        <v>95</v>
      </c>
      <c r="T50" s="173" t="s">
        <v>96</v>
      </c>
      <c r="U50" s="158">
        <v>0</v>
      </c>
      <c r="V50" s="158">
        <f>ROUND(E50*U50,2)</f>
        <v>0</v>
      </c>
      <c r="W50" s="158"/>
      <c r="X50" s="158" t="s">
        <v>45</v>
      </c>
      <c r="Y50" s="158" t="s">
        <v>97</v>
      </c>
      <c r="Z50" s="148"/>
      <c r="AA50" s="148"/>
      <c r="AB50" s="148"/>
      <c r="AC50" s="148"/>
      <c r="AD50" s="148"/>
      <c r="AE50" s="148"/>
      <c r="AF50" s="148"/>
      <c r="AG50" s="148" t="s">
        <v>98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ht="22.5" outlineLevel="2" x14ac:dyDescent="0.2">
      <c r="A51" s="155"/>
      <c r="B51" s="156"/>
      <c r="C51" s="246" t="s">
        <v>127</v>
      </c>
      <c r="D51" s="247"/>
      <c r="E51" s="247"/>
      <c r="F51" s="247"/>
      <c r="G51" s="247"/>
      <c r="H51" s="158"/>
      <c r="I51" s="158"/>
      <c r="J51" s="158"/>
      <c r="K51" s="158"/>
      <c r="L51" s="158"/>
      <c r="M51" s="158"/>
      <c r="N51" s="157"/>
      <c r="O51" s="157"/>
      <c r="P51" s="157"/>
      <c r="Q51" s="157"/>
      <c r="R51" s="158"/>
      <c r="S51" s="158"/>
      <c r="T51" s="158"/>
      <c r="U51" s="158"/>
      <c r="V51" s="158"/>
      <c r="W51" s="158"/>
      <c r="X51" s="158"/>
      <c r="Y51" s="158"/>
      <c r="Z51" s="148"/>
      <c r="AA51" s="148"/>
      <c r="AB51" s="148"/>
      <c r="AC51" s="148"/>
      <c r="AD51" s="148"/>
      <c r="AE51" s="148"/>
      <c r="AF51" s="148"/>
      <c r="AG51" s="148" t="s">
        <v>100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74" t="str">
        <f>C51</f>
        <v>Náklady na kontrolu vytýčení  skutečné trasy IS a provedení ochranných opatření pro zabezpečení stávajících inženýrských sítí,odpovědnost za jejich neporušení během výstavby a zpětné předání pro všechny  SO jejich správcům..</v>
      </c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67">
        <v>8</v>
      </c>
      <c r="B52" s="168" t="s">
        <v>128</v>
      </c>
      <c r="C52" s="176" t="s">
        <v>129</v>
      </c>
      <c r="D52" s="169" t="s">
        <v>94</v>
      </c>
      <c r="E52" s="170">
        <v>1</v>
      </c>
      <c r="F52" s="171"/>
      <c r="G52" s="172">
        <f>ROUND(E52*F52,2)</f>
        <v>0</v>
      </c>
      <c r="H52" s="171"/>
      <c r="I52" s="172">
        <f>ROUND(E52*H52,2)</f>
        <v>0</v>
      </c>
      <c r="J52" s="171"/>
      <c r="K52" s="172">
        <f>ROUND(E52*J52,2)</f>
        <v>0</v>
      </c>
      <c r="L52" s="172">
        <v>21</v>
      </c>
      <c r="M52" s="172">
        <f>G52*(1+L52/100)</f>
        <v>0</v>
      </c>
      <c r="N52" s="170">
        <v>0</v>
      </c>
      <c r="O52" s="170">
        <f>ROUND(E52*N52,2)</f>
        <v>0</v>
      </c>
      <c r="P52" s="170">
        <v>0</v>
      </c>
      <c r="Q52" s="170">
        <f>ROUND(E52*P52,2)</f>
        <v>0</v>
      </c>
      <c r="R52" s="172"/>
      <c r="S52" s="172" t="s">
        <v>95</v>
      </c>
      <c r="T52" s="173" t="s">
        <v>96</v>
      </c>
      <c r="U52" s="158">
        <v>0</v>
      </c>
      <c r="V52" s="158">
        <f>ROUND(E52*U52,2)</f>
        <v>0</v>
      </c>
      <c r="W52" s="158"/>
      <c r="X52" s="158" t="s">
        <v>45</v>
      </c>
      <c r="Y52" s="158" t="s">
        <v>97</v>
      </c>
      <c r="Z52" s="148"/>
      <c r="AA52" s="148"/>
      <c r="AB52" s="148"/>
      <c r="AC52" s="148"/>
      <c r="AD52" s="148"/>
      <c r="AE52" s="148"/>
      <c r="AF52" s="148"/>
      <c r="AG52" s="148" t="s">
        <v>98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ht="22.5" outlineLevel="2" x14ac:dyDescent="0.2">
      <c r="A53" s="155"/>
      <c r="B53" s="156"/>
      <c r="C53" s="246" t="s">
        <v>130</v>
      </c>
      <c r="D53" s="247"/>
      <c r="E53" s="247"/>
      <c r="F53" s="247"/>
      <c r="G53" s="247"/>
      <c r="H53" s="158"/>
      <c r="I53" s="158"/>
      <c r="J53" s="158"/>
      <c r="K53" s="158"/>
      <c r="L53" s="158"/>
      <c r="M53" s="158"/>
      <c r="N53" s="157"/>
      <c r="O53" s="157"/>
      <c r="P53" s="157"/>
      <c r="Q53" s="157"/>
      <c r="R53" s="158"/>
      <c r="S53" s="158"/>
      <c r="T53" s="158"/>
      <c r="U53" s="158"/>
      <c r="V53" s="158"/>
      <c r="W53" s="158"/>
      <c r="X53" s="158"/>
      <c r="Y53" s="158"/>
      <c r="Z53" s="148"/>
      <c r="AA53" s="148"/>
      <c r="AB53" s="148"/>
      <c r="AC53" s="148"/>
      <c r="AD53" s="148"/>
      <c r="AE53" s="148"/>
      <c r="AF53" s="148"/>
      <c r="AG53" s="148" t="s">
        <v>100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74" t="str">
        <f>C53</f>
        <v>náklady spojené s provedením všech technickými normami předepsaných zkoušek a revizí stavebních konstrukcí nebo stavebních prací, technologických dodávek.</v>
      </c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67">
        <v>9</v>
      </c>
      <c r="B54" s="168" t="s">
        <v>131</v>
      </c>
      <c r="C54" s="176" t="s">
        <v>132</v>
      </c>
      <c r="D54" s="169" t="s">
        <v>94</v>
      </c>
      <c r="E54" s="170">
        <v>1</v>
      </c>
      <c r="F54" s="171"/>
      <c r="G54" s="172">
        <f>ROUND(E54*F54,2)</f>
        <v>0</v>
      </c>
      <c r="H54" s="171"/>
      <c r="I54" s="172">
        <f>ROUND(E54*H54,2)</f>
        <v>0</v>
      </c>
      <c r="J54" s="171"/>
      <c r="K54" s="172">
        <f>ROUND(E54*J54,2)</f>
        <v>0</v>
      </c>
      <c r="L54" s="172">
        <v>21</v>
      </c>
      <c r="M54" s="172">
        <f>G54*(1+L54/100)</f>
        <v>0</v>
      </c>
      <c r="N54" s="170">
        <v>0</v>
      </c>
      <c r="O54" s="170">
        <f>ROUND(E54*N54,2)</f>
        <v>0</v>
      </c>
      <c r="P54" s="170">
        <v>0</v>
      </c>
      <c r="Q54" s="170">
        <f>ROUND(E54*P54,2)</f>
        <v>0</v>
      </c>
      <c r="R54" s="172"/>
      <c r="S54" s="172" t="s">
        <v>95</v>
      </c>
      <c r="T54" s="173" t="s">
        <v>96</v>
      </c>
      <c r="U54" s="158">
        <v>0</v>
      </c>
      <c r="V54" s="158">
        <f>ROUND(E54*U54,2)</f>
        <v>0</v>
      </c>
      <c r="W54" s="158"/>
      <c r="X54" s="158" t="s">
        <v>45</v>
      </c>
      <c r="Y54" s="158" t="s">
        <v>97</v>
      </c>
      <c r="Z54" s="148"/>
      <c r="AA54" s="148"/>
      <c r="AB54" s="148"/>
      <c r="AC54" s="148"/>
      <c r="AD54" s="148"/>
      <c r="AE54" s="148"/>
      <c r="AF54" s="148"/>
      <c r="AG54" s="148" t="s">
        <v>98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2" x14ac:dyDescent="0.2">
      <c r="A55" s="155"/>
      <c r="B55" s="156"/>
      <c r="C55" s="246" t="s">
        <v>133</v>
      </c>
      <c r="D55" s="247"/>
      <c r="E55" s="247"/>
      <c r="F55" s="247"/>
      <c r="G55" s="247"/>
      <c r="H55" s="158"/>
      <c r="I55" s="158"/>
      <c r="J55" s="158"/>
      <c r="K55" s="158"/>
      <c r="L55" s="158"/>
      <c r="M55" s="158"/>
      <c r="N55" s="157"/>
      <c r="O55" s="157"/>
      <c r="P55" s="157"/>
      <c r="Q55" s="157"/>
      <c r="R55" s="158"/>
      <c r="S55" s="158"/>
      <c r="T55" s="158"/>
      <c r="U55" s="158"/>
      <c r="V55" s="158"/>
      <c r="W55" s="158"/>
      <c r="X55" s="158"/>
      <c r="Y55" s="158"/>
      <c r="Z55" s="148"/>
      <c r="AA55" s="148"/>
      <c r="AB55" s="148"/>
      <c r="AC55" s="148"/>
      <c r="AD55" s="148"/>
      <c r="AE55" s="148"/>
      <c r="AF55" s="148"/>
      <c r="AG55" s="148" t="s">
        <v>100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74" t="str">
        <f>C55</f>
        <v>Náklady na individuální zkoušky dodaných a smontovaných technologických zařízení včetně komplexního vyzkoušení.</v>
      </c>
      <c r="BB55" s="148"/>
      <c r="BC55" s="148"/>
      <c r="BD55" s="148"/>
      <c r="BE55" s="148"/>
      <c r="BF55" s="148"/>
      <c r="BG55" s="148"/>
      <c r="BH55" s="148"/>
    </row>
    <row r="56" spans="1:60" outlineLevel="3" x14ac:dyDescent="0.2">
      <c r="A56" s="155"/>
      <c r="B56" s="156"/>
      <c r="C56" s="237" t="s">
        <v>134</v>
      </c>
      <c r="D56" s="238"/>
      <c r="E56" s="238"/>
      <c r="F56" s="238"/>
      <c r="G56" s="238"/>
      <c r="H56" s="158"/>
      <c r="I56" s="158"/>
      <c r="J56" s="158"/>
      <c r="K56" s="158"/>
      <c r="L56" s="158"/>
      <c r="M56" s="158"/>
      <c r="N56" s="157"/>
      <c r="O56" s="157"/>
      <c r="P56" s="157"/>
      <c r="Q56" s="157"/>
      <c r="R56" s="158"/>
      <c r="S56" s="158"/>
      <c r="T56" s="158"/>
      <c r="U56" s="158"/>
      <c r="V56" s="158"/>
      <c r="W56" s="158"/>
      <c r="X56" s="158"/>
      <c r="Y56" s="158"/>
      <c r="Z56" s="148"/>
      <c r="AA56" s="148"/>
      <c r="AB56" s="148"/>
      <c r="AC56" s="148"/>
      <c r="AD56" s="148"/>
      <c r="AE56" s="148"/>
      <c r="AF56" s="148"/>
      <c r="AG56" s="148" t="s">
        <v>100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67">
        <v>10</v>
      </c>
      <c r="B57" s="168" t="s">
        <v>135</v>
      </c>
      <c r="C57" s="176" t="s">
        <v>136</v>
      </c>
      <c r="D57" s="169" t="s">
        <v>94</v>
      </c>
      <c r="E57" s="170">
        <v>1</v>
      </c>
      <c r="F57" s="171"/>
      <c r="G57" s="172">
        <f>ROUND(E57*F57,2)</f>
        <v>0</v>
      </c>
      <c r="H57" s="171"/>
      <c r="I57" s="172">
        <f>ROUND(E57*H57,2)</f>
        <v>0</v>
      </c>
      <c r="J57" s="171"/>
      <c r="K57" s="172">
        <f>ROUND(E57*J57,2)</f>
        <v>0</v>
      </c>
      <c r="L57" s="172">
        <v>21</v>
      </c>
      <c r="M57" s="172">
        <f>G57*(1+L57/100)</f>
        <v>0</v>
      </c>
      <c r="N57" s="170">
        <v>0</v>
      </c>
      <c r="O57" s="170">
        <f>ROUND(E57*N57,2)</f>
        <v>0</v>
      </c>
      <c r="P57" s="170">
        <v>0</v>
      </c>
      <c r="Q57" s="170">
        <f>ROUND(E57*P57,2)</f>
        <v>0</v>
      </c>
      <c r="R57" s="172"/>
      <c r="S57" s="172" t="s">
        <v>95</v>
      </c>
      <c r="T57" s="173" t="s">
        <v>96</v>
      </c>
      <c r="U57" s="158">
        <v>0</v>
      </c>
      <c r="V57" s="158">
        <f>ROUND(E57*U57,2)</f>
        <v>0</v>
      </c>
      <c r="W57" s="158"/>
      <c r="X57" s="158" t="s">
        <v>45</v>
      </c>
      <c r="Y57" s="158" t="s">
        <v>97</v>
      </c>
      <c r="Z57" s="148"/>
      <c r="AA57" s="148"/>
      <c r="AB57" s="148"/>
      <c r="AC57" s="148"/>
      <c r="AD57" s="148"/>
      <c r="AE57" s="148"/>
      <c r="AF57" s="148"/>
      <c r="AG57" s="148" t="s">
        <v>98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ht="22.5" outlineLevel="2" x14ac:dyDescent="0.2">
      <c r="A58" s="155"/>
      <c r="B58" s="156"/>
      <c r="C58" s="246" t="s">
        <v>137</v>
      </c>
      <c r="D58" s="247"/>
      <c r="E58" s="247"/>
      <c r="F58" s="247"/>
      <c r="G58" s="247"/>
      <c r="H58" s="158"/>
      <c r="I58" s="158"/>
      <c r="J58" s="158"/>
      <c r="K58" s="158"/>
      <c r="L58" s="158"/>
      <c r="M58" s="158"/>
      <c r="N58" s="157"/>
      <c r="O58" s="157"/>
      <c r="P58" s="157"/>
      <c r="Q58" s="157"/>
      <c r="R58" s="158"/>
      <c r="S58" s="158"/>
      <c r="T58" s="158"/>
      <c r="U58" s="158"/>
      <c r="V58" s="158"/>
      <c r="W58" s="158"/>
      <c r="X58" s="158"/>
      <c r="Y58" s="158"/>
      <c r="Z58" s="148"/>
      <c r="AA58" s="148"/>
      <c r="AB58" s="148"/>
      <c r="AC58" s="148"/>
      <c r="AD58" s="148"/>
      <c r="AE58" s="148"/>
      <c r="AF58" s="148"/>
      <c r="AG58" s="148" t="s">
        <v>100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74" t="str">
        <f>C58</f>
        <v>Náklady zhotovitele na vypracování provozních řádů pro zkušební či trvalý provoz včetně nákladů na předání všech návodů k obsluze a údržbě pro technologická zařízení a včetně zaškolení obsluhy objednatele.</v>
      </c>
      <c r="BB58" s="148"/>
      <c r="BC58" s="148"/>
      <c r="BD58" s="148"/>
      <c r="BE58" s="148"/>
      <c r="BF58" s="148"/>
      <c r="BG58" s="148"/>
      <c r="BH58" s="148"/>
    </row>
    <row r="59" spans="1:60" outlineLevel="3" x14ac:dyDescent="0.2">
      <c r="A59" s="155"/>
      <c r="B59" s="156"/>
      <c r="C59" s="237" t="s">
        <v>134</v>
      </c>
      <c r="D59" s="238"/>
      <c r="E59" s="238"/>
      <c r="F59" s="238"/>
      <c r="G59" s="238"/>
      <c r="H59" s="158"/>
      <c r="I59" s="158"/>
      <c r="J59" s="158"/>
      <c r="K59" s="158"/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Y59" s="158"/>
      <c r="Z59" s="148"/>
      <c r="AA59" s="148"/>
      <c r="AB59" s="148"/>
      <c r="AC59" s="148"/>
      <c r="AD59" s="148"/>
      <c r="AE59" s="148"/>
      <c r="AF59" s="148"/>
      <c r="AG59" s="148" t="s">
        <v>100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67">
        <v>11</v>
      </c>
      <c r="B60" s="168" t="s">
        <v>138</v>
      </c>
      <c r="C60" s="176" t="s">
        <v>139</v>
      </c>
      <c r="D60" s="169" t="s">
        <v>94</v>
      </c>
      <c r="E60" s="170">
        <v>1</v>
      </c>
      <c r="F60" s="171"/>
      <c r="G60" s="172">
        <f>ROUND(E60*F60,2)</f>
        <v>0</v>
      </c>
      <c r="H60" s="171"/>
      <c r="I60" s="172">
        <f>ROUND(E60*H60,2)</f>
        <v>0</v>
      </c>
      <c r="J60" s="171"/>
      <c r="K60" s="172">
        <f>ROUND(E60*J60,2)</f>
        <v>0</v>
      </c>
      <c r="L60" s="172">
        <v>21</v>
      </c>
      <c r="M60" s="172">
        <f>G60*(1+L60/100)</f>
        <v>0</v>
      </c>
      <c r="N60" s="170">
        <v>0</v>
      </c>
      <c r="O60" s="170">
        <f>ROUND(E60*N60,2)</f>
        <v>0</v>
      </c>
      <c r="P60" s="170">
        <v>0</v>
      </c>
      <c r="Q60" s="170">
        <f>ROUND(E60*P60,2)</f>
        <v>0</v>
      </c>
      <c r="R60" s="172"/>
      <c r="S60" s="172" t="s">
        <v>95</v>
      </c>
      <c r="T60" s="173" t="s">
        <v>96</v>
      </c>
      <c r="U60" s="158">
        <v>0</v>
      </c>
      <c r="V60" s="158">
        <f>ROUND(E60*U60,2)</f>
        <v>0</v>
      </c>
      <c r="W60" s="158"/>
      <c r="X60" s="158" t="s">
        <v>45</v>
      </c>
      <c r="Y60" s="158" t="s">
        <v>97</v>
      </c>
      <c r="Z60" s="148"/>
      <c r="AA60" s="148"/>
      <c r="AB60" s="148"/>
      <c r="AC60" s="148"/>
      <c r="AD60" s="148"/>
      <c r="AE60" s="148"/>
      <c r="AF60" s="148"/>
      <c r="AG60" s="148" t="s">
        <v>98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2" x14ac:dyDescent="0.2">
      <c r="A61" s="155"/>
      <c r="B61" s="156"/>
      <c r="C61" s="246" t="s">
        <v>206</v>
      </c>
      <c r="D61" s="247"/>
      <c r="E61" s="247"/>
      <c r="F61" s="247"/>
      <c r="G61" s="247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58"/>
      <c r="Z61" s="148"/>
      <c r="AA61" s="148"/>
      <c r="AB61" s="148"/>
      <c r="AC61" s="148"/>
      <c r="AD61" s="148"/>
      <c r="AE61" s="148"/>
      <c r="AF61" s="148"/>
      <c r="AG61" s="148" t="s">
        <v>100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3" x14ac:dyDescent="0.2">
      <c r="A62" s="155"/>
      <c r="B62" s="156"/>
      <c r="C62" s="237" t="s">
        <v>207</v>
      </c>
      <c r="D62" s="238"/>
      <c r="E62" s="238"/>
      <c r="F62" s="238"/>
      <c r="G62" s="238"/>
      <c r="H62" s="158"/>
      <c r="I62" s="158"/>
      <c r="J62" s="158"/>
      <c r="K62" s="158"/>
      <c r="L62" s="158"/>
      <c r="M62" s="158"/>
      <c r="N62" s="157"/>
      <c r="O62" s="157"/>
      <c r="P62" s="157"/>
      <c r="Q62" s="157"/>
      <c r="R62" s="158"/>
      <c r="S62" s="158"/>
      <c r="T62" s="158"/>
      <c r="U62" s="158"/>
      <c r="V62" s="158"/>
      <c r="W62" s="158"/>
      <c r="X62" s="158"/>
      <c r="Y62" s="158"/>
      <c r="Z62" s="148"/>
      <c r="AA62" s="148"/>
      <c r="AB62" s="148"/>
      <c r="AC62" s="148"/>
      <c r="AD62" s="148"/>
      <c r="AE62" s="148"/>
      <c r="AF62" s="148"/>
      <c r="AG62" s="148" t="s">
        <v>100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ht="22.5" outlineLevel="3" x14ac:dyDescent="0.2">
      <c r="A63" s="155"/>
      <c r="B63" s="156"/>
      <c r="C63" s="237" t="s">
        <v>140</v>
      </c>
      <c r="D63" s="238"/>
      <c r="E63" s="238"/>
      <c r="F63" s="238"/>
      <c r="G63" s="238"/>
      <c r="H63" s="158"/>
      <c r="I63" s="158"/>
      <c r="J63" s="158"/>
      <c r="K63" s="158"/>
      <c r="L63" s="158"/>
      <c r="M63" s="158"/>
      <c r="N63" s="157"/>
      <c r="O63" s="157"/>
      <c r="P63" s="157"/>
      <c r="Q63" s="157"/>
      <c r="R63" s="158"/>
      <c r="S63" s="158"/>
      <c r="T63" s="158"/>
      <c r="U63" s="158"/>
      <c r="V63" s="158"/>
      <c r="W63" s="158"/>
      <c r="X63" s="158"/>
      <c r="Y63" s="158"/>
      <c r="Z63" s="148"/>
      <c r="AA63" s="148"/>
      <c r="AB63" s="148"/>
      <c r="AC63" s="148"/>
      <c r="AD63" s="148"/>
      <c r="AE63" s="148"/>
      <c r="AF63" s="148"/>
      <c r="AG63" s="148" t="s">
        <v>100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74" t="str">
        <f>C63</f>
        <v>- součástí je předání dokumentace v tištěné podobě v počtu 4 paré a předání v elektonické podobě (rozsah a uspořádání odpovídající podobě tištěné) v uzavřeném (PDF) a otevřeném formátu (DWG, XLS, DOC, apod.).</v>
      </c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67">
        <v>12</v>
      </c>
      <c r="B64" s="168" t="s">
        <v>141</v>
      </c>
      <c r="C64" s="176" t="s">
        <v>142</v>
      </c>
      <c r="D64" s="169" t="s">
        <v>94</v>
      </c>
      <c r="E64" s="170">
        <v>1</v>
      </c>
      <c r="F64" s="171"/>
      <c r="G64" s="172">
        <f>ROUND(E64*F64,2)</f>
        <v>0</v>
      </c>
      <c r="H64" s="171"/>
      <c r="I64" s="172">
        <f>ROUND(E64*H64,2)</f>
        <v>0</v>
      </c>
      <c r="J64" s="171"/>
      <c r="K64" s="172">
        <f>ROUND(E64*J64,2)</f>
        <v>0</v>
      </c>
      <c r="L64" s="172">
        <v>21</v>
      </c>
      <c r="M64" s="172">
        <f>G64*(1+L64/100)</f>
        <v>0</v>
      </c>
      <c r="N64" s="170">
        <v>0</v>
      </c>
      <c r="O64" s="170">
        <f>ROUND(E64*N64,2)</f>
        <v>0</v>
      </c>
      <c r="P64" s="170">
        <v>0</v>
      </c>
      <c r="Q64" s="170">
        <f>ROUND(E64*P64,2)</f>
        <v>0</v>
      </c>
      <c r="R64" s="172"/>
      <c r="S64" s="172" t="s">
        <v>116</v>
      </c>
      <c r="T64" s="173" t="s">
        <v>96</v>
      </c>
      <c r="U64" s="158">
        <v>0</v>
      </c>
      <c r="V64" s="158">
        <f>ROUND(E64*U64,2)</f>
        <v>0</v>
      </c>
      <c r="W64" s="158"/>
      <c r="X64" s="158" t="s">
        <v>45</v>
      </c>
      <c r="Y64" s="158" t="s">
        <v>97</v>
      </c>
      <c r="Z64" s="148"/>
      <c r="AA64" s="148"/>
      <c r="AB64" s="148"/>
      <c r="AC64" s="148"/>
      <c r="AD64" s="148"/>
      <c r="AE64" s="148"/>
      <c r="AF64" s="148"/>
      <c r="AG64" s="148" t="s">
        <v>98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2" x14ac:dyDescent="0.2">
      <c r="A65" s="155"/>
      <c r="B65" s="156"/>
      <c r="C65" s="246" t="s">
        <v>206</v>
      </c>
      <c r="D65" s="247"/>
      <c r="E65" s="247"/>
      <c r="F65" s="247"/>
      <c r="G65" s="247"/>
      <c r="H65" s="158"/>
      <c r="I65" s="158"/>
      <c r="J65" s="158"/>
      <c r="K65" s="158"/>
      <c r="L65" s="158"/>
      <c r="M65" s="158"/>
      <c r="N65" s="157"/>
      <c r="O65" s="157"/>
      <c r="P65" s="157"/>
      <c r="Q65" s="157"/>
      <c r="R65" s="158"/>
      <c r="S65" s="158"/>
      <c r="T65" s="158"/>
      <c r="U65" s="158"/>
      <c r="V65" s="158"/>
      <c r="W65" s="158"/>
      <c r="X65" s="158"/>
      <c r="Y65" s="158"/>
      <c r="Z65" s="148"/>
      <c r="AA65" s="148"/>
      <c r="AB65" s="148"/>
      <c r="AC65" s="148"/>
      <c r="AD65" s="148"/>
      <c r="AE65" s="148"/>
      <c r="AF65" s="148"/>
      <c r="AG65" s="148" t="s">
        <v>100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3" x14ac:dyDescent="0.2">
      <c r="A66" s="155"/>
      <c r="B66" s="156"/>
      <c r="C66" s="237" t="s">
        <v>143</v>
      </c>
      <c r="D66" s="238"/>
      <c r="E66" s="238"/>
      <c r="F66" s="238"/>
      <c r="G66" s="238"/>
      <c r="H66" s="158"/>
      <c r="I66" s="158"/>
      <c r="J66" s="158"/>
      <c r="K66" s="158"/>
      <c r="L66" s="158"/>
      <c r="M66" s="158"/>
      <c r="N66" s="157"/>
      <c r="O66" s="157"/>
      <c r="P66" s="157"/>
      <c r="Q66" s="157"/>
      <c r="R66" s="158"/>
      <c r="S66" s="158"/>
      <c r="T66" s="158"/>
      <c r="U66" s="158"/>
      <c r="V66" s="158"/>
      <c r="W66" s="158"/>
      <c r="X66" s="158"/>
      <c r="Y66" s="158"/>
      <c r="Z66" s="148"/>
      <c r="AA66" s="148"/>
      <c r="AB66" s="148"/>
      <c r="AC66" s="148"/>
      <c r="AD66" s="148"/>
      <c r="AE66" s="148"/>
      <c r="AF66" s="148"/>
      <c r="AG66" s="148" t="s">
        <v>100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74" t="str">
        <f>C66</f>
        <v>- vypracování realizační dokumentace stavby, pokud nejsou oceněny samostatně jako součást rozpočtu konkrétní technologie</v>
      </c>
      <c r="BB66" s="148"/>
      <c r="BC66" s="148"/>
      <c r="BD66" s="148"/>
      <c r="BE66" s="148"/>
      <c r="BF66" s="148"/>
      <c r="BG66" s="148"/>
      <c r="BH66" s="148"/>
    </row>
    <row r="67" spans="1:60" ht="22.5" outlineLevel="3" x14ac:dyDescent="0.2">
      <c r="A67" s="155"/>
      <c r="B67" s="156"/>
      <c r="C67" s="237" t="s">
        <v>208</v>
      </c>
      <c r="D67" s="238"/>
      <c r="E67" s="238"/>
      <c r="F67" s="238"/>
      <c r="G67" s="238"/>
      <c r="H67" s="158"/>
      <c r="I67" s="158"/>
      <c r="J67" s="158"/>
      <c r="K67" s="158"/>
      <c r="L67" s="158"/>
      <c r="M67" s="158"/>
      <c r="N67" s="157"/>
      <c r="O67" s="157"/>
      <c r="P67" s="157"/>
      <c r="Q67" s="157"/>
      <c r="R67" s="158"/>
      <c r="S67" s="158"/>
      <c r="T67" s="158"/>
      <c r="U67" s="158"/>
      <c r="V67" s="158"/>
      <c r="W67" s="158"/>
      <c r="X67" s="158"/>
      <c r="Y67" s="158"/>
      <c r="Z67" s="148"/>
      <c r="AA67" s="148"/>
      <c r="AB67" s="148"/>
      <c r="AC67" s="148"/>
      <c r="AD67" s="148"/>
      <c r="AE67" s="148"/>
      <c r="AF67" s="148"/>
      <c r="AG67" s="148" t="s">
        <v>100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74" t="str">
        <f>C67</f>
        <v>- Realizační dokumentace stavby v rozsahu dle požadavků objednatele včetně zapracování všech podmínek a požadavků stavebního povolení a podmínek stanovených zadávací dokumentací.</v>
      </c>
      <c r="BB67" s="148"/>
      <c r="BC67" s="148"/>
      <c r="BD67" s="148"/>
      <c r="BE67" s="148"/>
      <c r="BF67" s="148"/>
      <c r="BG67" s="148"/>
      <c r="BH67" s="148"/>
    </row>
    <row r="68" spans="1:60" ht="33.75" outlineLevel="3" x14ac:dyDescent="0.2">
      <c r="A68" s="155"/>
      <c r="B68" s="156"/>
      <c r="C68" s="237" t="s">
        <v>144</v>
      </c>
      <c r="D68" s="238"/>
      <c r="E68" s="238"/>
      <c r="F68" s="238"/>
      <c r="G68" s="238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58"/>
      <c r="Z68" s="148"/>
      <c r="AA68" s="148"/>
      <c r="AB68" s="148"/>
      <c r="AC68" s="148"/>
      <c r="AD68" s="148"/>
      <c r="AE68" s="148"/>
      <c r="AF68" s="148"/>
      <c r="AG68" s="148" t="s">
        <v>100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74" t="str">
        <f>C68</f>
        <v>- Dokumentace bude zpracována pro všechny objekty dle čl. 6.1.2 (TKP D kap. 6, příl. 5); jejím předmětem je dokumentace všech zhotovovaných a pomocných konstrukcí a prací nutných ke stavbě objektu.  (pro objekty HTU, komunikací a inženýských sítí) a dále také pro ostatní objekty pozemních staveb a provozních souborů</v>
      </c>
      <c r="BB68" s="148"/>
      <c r="BC68" s="148"/>
      <c r="BD68" s="148"/>
      <c r="BE68" s="148"/>
      <c r="BF68" s="148"/>
      <c r="BG68" s="148"/>
      <c r="BH68" s="148"/>
    </row>
    <row r="69" spans="1:60" outlineLevel="3" x14ac:dyDescent="0.2">
      <c r="A69" s="155"/>
      <c r="B69" s="156"/>
      <c r="C69" s="237" t="s">
        <v>145</v>
      </c>
      <c r="D69" s="238"/>
      <c r="E69" s="238"/>
      <c r="F69" s="238"/>
      <c r="G69" s="238"/>
      <c r="H69" s="158"/>
      <c r="I69" s="158"/>
      <c r="J69" s="158"/>
      <c r="K69" s="158"/>
      <c r="L69" s="158"/>
      <c r="M69" s="158"/>
      <c r="N69" s="157"/>
      <c r="O69" s="157"/>
      <c r="P69" s="157"/>
      <c r="Q69" s="157"/>
      <c r="R69" s="158"/>
      <c r="S69" s="158"/>
      <c r="T69" s="158"/>
      <c r="U69" s="158"/>
      <c r="V69" s="158"/>
      <c r="W69" s="158"/>
      <c r="X69" s="158"/>
      <c r="Y69" s="158"/>
      <c r="Z69" s="148"/>
      <c r="AA69" s="148"/>
      <c r="AB69" s="148"/>
      <c r="AC69" s="148"/>
      <c r="AD69" s="148"/>
      <c r="AE69" s="148"/>
      <c r="AF69" s="148"/>
      <c r="AG69" s="148" t="s">
        <v>100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ht="22.5" outlineLevel="3" x14ac:dyDescent="0.2">
      <c r="A70" s="155"/>
      <c r="B70" s="156"/>
      <c r="C70" s="237" t="s">
        <v>209</v>
      </c>
      <c r="D70" s="238"/>
      <c r="E70" s="238"/>
      <c r="F70" s="238"/>
      <c r="G70" s="238"/>
      <c r="H70" s="158"/>
      <c r="I70" s="158"/>
      <c r="J70" s="158"/>
      <c r="K70" s="158"/>
      <c r="L70" s="158"/>
      <c r="M70" s="158"/>
      <c r="N70" s="157"/>
      <c r="O70" s="157"/>
      <c r="P70" s="157"/>
      <c r="Q70" s="157"/>
      <c r="R70" s="158"/>
      <c r="S70" s="158"/>
      <c r="T70" s="158"/>
      <c r="U70" s="158"/>
      <c r="V70" s="158"/>
      <c r="W70" s="158"/>
      <c r="X70" s="158"/>
      <c r="Y70" s="158"/>
      <c r="Z70" s="148"/>
      <c r="AA70" s="148"/>
      <c r="AB70" s="148"/>
      <c r="AC70" s="148"/>
      <c r="AD70" s="148"/>
      <c r="AE70" s="148"/>
      <c r="AF70" s="148"/>
      <c r="AG70" s="148" t="s">
        <v>100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74" t="str">
        <f>C70</f>
        <v>- Součástí je předání dokumentace v tištěné podobě v počtu 4 paré a předání v elektonické podobě (rozsah a uspořádání odpovídající podobě tištěné) v uzavřeném (PDF) a otevřeném formátu (DWG, XLS, DOC, apod.).</v>
      </c>
      <c r="BB70" s="148"/>
      <c r="BC70" s="148"/>
      <c r="BD70" s="148"/>
      <c r="BE70" s="148"/>
      <c r="BF70" s="148"/>
      <c r="BG70" s="148"/>
      <c r="BH70" s="148"/>
    </row>
    <row r="71" spans="1:60" outlineLevel="3" x14ac:dyDescent="0.2">
      <c r="A71" s="155"/>
      <c r="B71" s="156"/>
      <c r="C71" s="237" t="s">
        <v>146</v>
      </c>
      <c r="D71" s="238"/>
      <c r="E71" s="238"/>
      <c r="F71" s="238"/>
      <c r="G71" s="238"/>
      <c r="H71" s="158"/>
      <c r="I71" s="158"/>
      <c r="J71" s="158"/>
      <c r="K71" s="158"/>
      <c r="L71" s="158"/>
      <c r="M71" s="158"/>
      <c r="N71" s="157"/>
      <c r="O71" s="157"/>
      <c r="P71" s="157"/>
      <c r="Q71" s="157"/>
      <c r="R71" s="158"/>
      <c r="S71" s="158"/>
      <c r="T71" s="158"/>
      <c r="U71" s="158"/>
      <c r="V71" s="158"/>
      <c r="W71" s="158"/>
      <c r="X71" s="158"/>
      <c r="Y71" s="158"/>
      <c r="Z71" s="148"/>
      <c r="AA71" s="148"/>
      <c r="AB71" s="148"/>
      <c r="AC71" s="148"/>
      <c r="AD71" s="148"/>
      <c r="AE71" s="148"/>
      <c r="AF71" s="148"/>
      <c r="AG71" s="148" t="s">
        <v>100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74" t="str">
        <f>C71</f>
        <v>- RDS bude zahrnovat havarijní plán, protipovodňový plán, BOZP plán,  a projekt dopravně inženýrských opatření.</v>
      </c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67">
        <v>13</v>
      </c>
      <c r="B72" s="168" t="s">
        <v>147</v>
      </c>
      <c r="C72" s="176" t="s">
        <v>148</v>
      </c>
      <c r="D72" s="169" t="s">
        <v>94</v>
      </c>
      <c r="E72" s="170">
        <v>1</v>
      </c>
      <c r="F72" s="171"/>
      <c r="G72" s="172">
        <f>ROUND(E72*F72,2)</f>
        <v>0</v>
      </c>
      <c r="H72" s="171"/>
      <c r="I72" s="172">
        <f>ROUND(E72*H72,2)</f>
        <v>0</v>
      </c>
      <c r="J72" s="171"/>
      <c r="K72" s="172">
        <f>ROUND(E72*J72,2)</f>
        <v>0</v>
      </c>
      <c r="L72" s="172">
        <v>21</v>
      </c>
      <c r="M72" s="172">
        <f>G72*(1+L72/100)</f>
        <v>0</v>
      </c>
      <c r="N72" s="170">
        <v>0</v>
      </c>
      <c r="O72" s="170">
        <f>ROUND(E72*N72,2)</f>
        <v>0</v>
      </c>
      <c r="P72" s="170">
        <v>0</v>
      </c>
      <c r="Q72" s="170">
        <f>ROUND(E72*P72,2)</f>
        <v>0</v>
      </c>
      <c r="R72" s="172"/>
      <c r="S72" s="172" t="s">
        <v>95</v>
      </c>
      <c r="T72" s="173" t="s">
        <v>96</v>
      </c>
      <c r="U72" s="158">
        <v>0</v>
      </c>
      <c r="V72" s="158">
        <f>ROUND(E72*U72,2)</f>
        <v>0</v>
      </c>
      <c r="W72" s="158"/>
      <c r="X72" s="158" t="s">
        <v>45</v>
      </c>
      <c r="Y72" s="158" t="s">
        <v>97</v>
      </c>
      <c r="Z72" s="148"/>
      <c r="AA72" s="148"/>
      <c r="AB72" s="148"/>
      <c r="AC72" s="148"/>
      <c r="AD72" s="148"/>
      <c r="AE72" s="148"/>
      <c r="AF72" s="148"/>
      <c r="AG72" s="148" t="s">
        <v>98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2" x14ac:dyDescent="0.2">
      <c r="A73" s="155"/>
      <c r="B73" s="156"/>
      <c r="C73" s="246" t="s">
        <v>206</v>
      </c>
      <c r="D73" s="247"/>
      <c r="E73" s="247"/>
      <c r="F73" s="247"/>
      <c r="G73" s="247"/>
      <c r="H73" s="158"/>
      <c r="I73" s="158"/>
      <c r="J73" s="158"/>
      <c r="K73" s="158"/>
      <c r="L73" s="158"/>
      <c r="M73" s="158"/>
      <c r="N73" s="157"/>
      <c r="O73" s="157"/>
      <c r="P73" s="157"/>
      <c r="Q73" s="157"/>
      <c r="R73" s="158"/>
      <c r="S73" s="158"/>
      <c r="T73" s="158"/>
      <c r="U73" s="158"/>
      <c r="V73" s="158"/>
      <c r="W73" s="158"/>
      <c r="X73" s="158"/>
      <c r="Y73" s="158"/>
      <c r="Z73" s="148"/>
      <c r="AA73" s="148"/>
      <c r="AB73" s="148"/>
      <c r="AC73" s="148"/>
      <c r="AD73" s="148"/>
      <c r="AE73" s="148"/>
      <c r="AF73" s="148"/>
      <c r="AG73" s="148" t="s">
        <v>100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3" x14ac:dyDescent="0.2">
      <c r="A74" s="155"/>
      <c r="B74" s="156"/>
      <c r="C74" s="237" t="s">
        <v>149</v>
      </c>
      <c r="D74" s="238"/>
      <c r="E74" s="238"/>
      <c r="F74" s="238"/>
      <c r="G74" s="238"/>
      <c r="H74" s="158"/>
      <c r="I74" s="158"/>
      <c r="J74" s="158"/>
      <c r="K74" s="158"/>
      <c r="L74" s="158"/>
      <c r="M74" s="158"/>
      <c r="N74" s="157"/>
      <c r="O74" s="157"/>
      <c r="P74" s="157"/>
      <c r="Q74" s="157"/>
      <c r="R74" s="158"/>
      <c r="S74" s="158"/>
      <c r="T74" s="158"/>
      <c r="U74" s="158"/>
      <c r="V74" s="158"/>
      <c r="W74" s="158"/>
      <c r="X74" s="158"/>
      <c r="Y74" s="158"/>
      <c r="Z74" s="148"/>
      <c r="AA74" s="148"/>
      <c r="AB74" s="148"/>
      <c r="AC74" s="148"/>
      <c r="AD74" s="148"/>
      <c r="AE74" s="148"/>
      <c r="AF74" s="148"/>
      <c r="AG74" s="148" t="s">
        <v>100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3" x14ac:dyDescent="0.2">
      <c r="A75" s="155"/>
      <c r="B75" s="156"/>
      <c r="C75" s="237" t="s">
        <v>150</v>
      </c>
      <c r="D75" s="238"/>
      <c r="E75" s="238"/>
      <c r="F75" s="238"/>
      <c r="G75" s="238"/>
      <c r="H75" s="158"/>
      <c r="I75" s="158"/>
      <c r="J75" s="158"/>
      <c r="K75" s="158"/>
      <c r="L75" s="158"/>
      <c r="M75" s="158"/>
      <c r="N75" s="157"/>
      <c r="O75" s="157"/>
      <c r="P75" s="157"/>
      <c r="Q75" s="157"/>
      <c r="R75" s="158"/>
      <c r="S75" s="158"/>
      <c r="T75" s="158"/>
      <c r="U75" s="158"/>
      <c r="V75" s="158"/>
      <c r="W75" s="158"/>
      <c r="X75" s="158"/>
      <c r="Y75" s="158"/>
      <c r="Z75" s="148"/>
      <c r="AA75" s="148"/>
      <c r="AB75" s="148"/>
      <c r="AC75" s="148"/>
      <c r="AD75" s="148"/>
      <c r="AE75" s="148"/>
      <c r="AF75" s="148"/>
      <c r="AG75" s="148" t="s">
        <v>100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3" x14ac:dyDescent="0.2">
      <c r="A76" s="155"/>
      <c r="B76" s="156"/>
      <c r="C76" s="237" t="s">
        <v>151</v>
      </c>
      <c r="D76" s="238"/>
      <c r="E76" s="238"/>
      <c r="F76" s="238"/>
      <c r="G76" s="238"/>
      <c r="H76" s="158"/>
      <c r="I76" s="158"/>
      <c r="J76" s="158"/>
      <c r="K76" s="158"/>
      <c r="L76" s="158"/>
      <c r="M76" s="158"/>
      <c r="N76" s="157"/>
      <c r="O76" s="157"/>
      <c r="P76" s="157"/>
      <c r="Q76" s="157"/>
      <c r="R76" s="158"/>
      <c r="S76" s="158"/>
      <c r="T76" s="158"/>
      <c r="U76" s="158"/>
      <c r="V76" s="158"/>
      <c r="W76" s="158"/>
      <c r="X76" s="158"/>
      <c r="Y76" s="158"/>
      <c r="Z76" s="148"/>
      <c r="AA76" s="148"/>
      <c r="AB76" s="148"/>
      <c r="AC76" s="148"/>
      <c r="AD76" s="148"/>
      <c r="AE76" s="148"/>
      <c r="AF76" s="148"/>
      <c r="AG76" s="148" t="s">
        <v>100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3" x14ac:dyDescent="0.2">
      <c r="A77" s="155"/>
      <c r="B77" s="156"/>
      <c r="C77" s="237" t="s">
        <v>152</v>
      </c>
      <c r="D77" s="238"/>
      <c r="E77" s="238"/>
      <c r="F77" s="238"/>
      <c r="G77" s="238"/>
      <c r="H77" s="158"/>
      <c r="I77" s="158"/>
      <c r="J77" s="158"/>
      <c r="K77" s="158"/>
      <c r="L77" s="158"/>
      <c r="M77" s="158"/>
      <c r="N77" s="157"/>
      <c r="O77" s="157"/>
      <c r="P77" s="157"/>
      <c r="Q77" s="157"/>
      <c r="R77" s="158"/>
      <c r="S77" s="158"/>
      <c r="T77" s="158"/>
      <c r="U77" s="158"/>
      <c r="V77" s="158"/>
      <c r="W77" s="158"/>
      <c r="X77" s="158"/>
      <c r="Y77" s="158"/>
      <c r="Z77" s="148"/>
      <c r="AA77" s="148"/>
      <c r="AB77" s="148"/>
      <c r="AC77" s="148"/>
      <c r="AD77" s="148"/>
      <c r="AE77" s="148"/>
      <c r="AF77" s="148"/>
      <c r="AG77" s="148" t="s">
        <v>100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3" x14ac:dyDescent="0.2">
      <c r="A78" s="155"/>
      <c r="B78" s="156"/>
      <c r="C78" s="237" t="s">
        <v>153</v>
      </c>
      <c r="D78" s="238"/>
      <c r="E78" s="238"/>
      <c r="F78" s="238"/>
      <c r="G78" s="238"/>
      <c r="H78" s="158"/>
      <c r="I78" s="158"/>
      <c r="J78" s="158"/>
      <c r="K78" s="158"/>
      <c r="L78" s="158"/>
      <c r="M78" s="158"/>
      <c r="N78" s="157"/>
      <c r="O78" s="157"/>
      <c r="P78" s="157"/>
      <c r="Q78" s="157"/>
      <c r="R78" s="158"/>
      <c r="S78" s="158"/>
      <c r="T78" s="158"/>
      <c r="U78" s="158"/>
      <c r="V78" s="158"/>
      <c r="W78" s="158"/>
      <c r="X78" s="158"/>
      <c r="Y78" s="158"/>
      <c r="Z78" s="148"/>
      <c r="AA78" s="148"/>
      <c r="AB78" s="148"/>
      <c r="AC78" s="148"/>
      <c r="AD78" s="148"/>
      <c r="AE78" s="148"/>
      <c r="AF78" s="148"/>
      <c r="AG78" s="148" t="s">
        <v>100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3" x14ac:dyDescent="0.2">
      <c r="A79" s="155"/>
      <c r="B79" s="156"/>
      <c r="C79" s="237" t="s">
        <v>154</v>
      </c>
      <c r="D79" s="238"/>
      <c r="E79" s="238"/>
      <c r="F79" s="238"/>
      <c r="G79" s="238"/>
      <c r="H79" s="158"/>
      <c r="I79" s="158"/>
      <c r="J79" s="158"/>
      <c r="K79" s="158"/>
      <c r="L79" s="158"/>
      <c r="M79" s="158"/>
      <c r="N79" s="157"/>
      <c r="O79" s="157"/>
      <c r="P79" s="157"/>
      <c r="Q79" s="157"/>
      <c r="R79" s="158"/>
      <c r="S79" s="158"/>
      <c r="T79" s="158"/>
      <c r="U79" s="158"/>
      <c r="V79" s="158"/>
      <c r="W79" s="158"/>
      <c r="X79" s="158"/>
      <c r="Y79" s="158"/>
      <c r="Z79" s="148"/>
      <c r="AA79" s="148"/>
      <c r="AB79" s="148"/>
      <c r="AC79" s="148"/>
      <c r="AD79" s="148"/>
      <c r="AE79" s="148"/>
      <c r="AF79" s="148"/>
      <c r="AG79" s="148" t="s">
        <v>100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3" x14ac:dyDescent="0.2">
      <c r="A80" s="155"/>
      <c r="B80" s="156"/>
      <c r="C80" s="237" t="s">
        <v>155</v>
      </c>
      <c r="D80" s="238"/>
      <c r="E80" s="238"/>
      <c r="F80" s="238"/>
      <c r="G80" s="238"/>
      <c r="H80" s="158"/>
      <c r="I80" s="158"/>
      <c r="J80" s="158"/>
      <c r="K80" s="158"/>
      <c r="L80" s="158"/>
      <c r="M80" s="158"/>
      <c r="N80" s="157"/>
      <c r="O80" s="157"/>
      <c r="P80" s="157"/>
      <c r="Q80" s="157"/>
      <c r="R80" s="158"/>
      <c r="S80" s="158"/>
      <c r="T80" s="158"/>
      <c r="U80" s="158"/>
      <c r="V80" s="158"/>
      <c r="W80" s="158"/>
      <c r="X80" s="158"/>
      <c r="Y80" s="158"/>
      <c r="Z80" s="148"/>
      <c r="AA80" s="148"/>
      <c r="AB80" s="148"/>
      <c r="AC80" s="148"/>
      <c r="AD80" s="148"/>
      <c r="AE80" s="148"/>
      <c r="AF80" s="148"/>
      <c r="AG80" s="148" t="s">
        <v>100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3" x14ac:dyDescent="0.2">
      <c r="A81" s="155"/>
      <c r="B81" s="156"/>
      <c r="C81" s="237" t="s">
        <v>156</v>
      </c>
      <c r="D81" s="238"/>
      <c r="E81" s="238"/>
      <c r="F81" s="238"/>
      <c r="G81" s="238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58"/>
      <c r="Z81" s="148"/>
      <c r="AA81" s="148"/>
      <c r="AB81" s="148"/>
      <c r="AC81" s="148"/>
      <c r="AD81" s="148"/>
      <c r="AE81" s="148"/>
      <c r="AF81" s="148"/>
      <c r="AG81" s="148" t="s">
        <v>100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3" x14ac:dyDescent="0.2">
      <c r="A82" s="155"/>
      <c r="B82" s="156"/>
      <c r="C82" s="237" t="s">
        <v>157</v>
      </c>
      <c r="D82" s="238"/>
      <c r="E82" s="238"/>
      <c r="F82" s="238"/>
      <c r="G82" s="238"/>
      <c r="H82" s="158"/>
      <c r="I82" s="158"/>
      <c r="J82" s="158"/>
      <c r="K82" s="158"/>
      <c r="L82" s="158"/>
      <c r="M82" s="158"/>
      <c r="N82" s="157"/>
      <c r="O82" s="157"/>
      <c r="P82" s="157"/>
      <c r="Q82" s="157"/>
      <c r="R82" s="158"/>
      <c r="S82" s="158"/>
      <c r="T82" s="158"/>
      <c r="U82" s="158"/>
      <c r="V82" s="158"/>
      <c r="W82" s="158"/>
      <c r="X82" s="158"/>
      <c r="Y82" s="158"/>
      <c r="Z82" s="148"/>
      <c r="AA82" s="148"/>
      <c r="AB82" s="148"/>
      <c r="AC82" s="148"/>
      <c r="AD82" s="148"/>
      <c r="AE82" s="148"/>
      <c r="AF82" s="148"/>
      <c r="AG82" s="148" t="s">
        <v>100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3" x14ac:dyDescent="0.2">
      <c r="A83" s="155"/>
      <c r="B83" s="156"/>
      <c r="C83" s="237" t="s">
        <v>158</v>
      </c>
      <c r="D83" s="238"/>
      <c r="E83" s="238"/>
      <c r="F83" s="238"/>
      <c r="G83" s="238"/>
      <c r="H83" s="158"/>
      <c r="I83" s="158"/>
      <c r="J83" s="158"/>
      <c r="K83" s="158"/>
      <c r="L83" s="158"/>
      <c r="M83" s="158"/>
      <c r="N83" s="157"/>
      <c r="O83" s="157"/>
      <c r="P83" s="157"/>
      <c r="Q83" s="157"/>
      <c r="R83" s="158"/>
      <c r="S83" s="158"/>
      <c r="T83" s="158"/>
      <c r="U83" s="158"/>
      <c r="V83" s="158"/>
      <c r="W83" s="158"/>
      <c r="X83" s="158"/>
      <c r="Y83" s="158"/>
      <c r="Z83" s="148"/>
      <c r="AA83" s="148"/>
      <c r="AB83" s="148"/>
      <c r="AC83" s="148"/>
      <c r="AD83" s="148"/>
      <c r="AE83" s="148"/>
      <c r="AF83" s="148"/>
      <c r="AG83" s="148" t="s">
        <v>100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3" x14ac:dyDescent="0.2">
      <c r="A84" s="155"/>
      <c r="B84" s="156"/>
      <c r="C84" s="237" t="s">
        <v>159</v>
      </c>
      <c r="D84" s="238"/>
      <c r="E84" s="238"/>
      <c r="F84" s="238"/>
      <c r="G84" s="238"/>
      <c r="H84" s="158"/>
      <c r="I84" s="158"/>
      <c r="J84" s="158"/>
      <c r="K84" s="158"/>
      <c r="L84" s="158"/>
      <c r="M84" s="158"/>
      <c r="N84" s="157"/>
      <c r="O84" s="157"/>
      <c r="P84" s="157"/>
      <c r="Q84" s="157"/>
      <c r="R84" s="158"/>
      <c r="S84" s="158"/>
      <c r="T84" s="158"/>
      <c r="U84" s="158"/>
      <c r="V84" s="158"/>
      <c r="W84" s="158"/>
      <c r="X84" s="158"/>
      <c r="Y84" s="158"/>
      <c r="Z84" s="148"/>
      <c r="AA84" s="148"/>
      <c r="AB84" s="148"/>
      <c r="AC84" s="148"/>
      <c r="AD84" s="148"/>
      <c r="AE84" s="148"/>
      <c r="AF84" s="148"/>
      <c r="AG84" s="148" t="s">
        <v>100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3" x14ac:dyDescent="0.2">
      <c r="A85" s="155"/>
      <c r="B85" s="156"/>
      <c r="C85" s="237" t="s">
        <v>160</v>
      </c>
      <c r="D85" s="238"/>
      <c r="E85" s="238"/>
      <c r="F85" s="238"/>
      <c r="G85" s="238"/>
      <c r="H85" s="158"/>
      <c r="I85" s="158"/>
      <c r="J85" s="158"/>
      <c r="K85" s="158"/>
      <c r="L85" s="158"/>
      <c r="M85" s="158"/>
      <c r="N85" s="157"/>
      <c r="O85" s="157"/>
      <c r="P85" s="157"/>
      <c r="Q85" s="157"/>
      <c r="R85" s="158"/>
      <c r="S85" s="158"/>
      <c r="T85" s="158"/>
      <c r="U85" s="158"/>
      <c r="V85" s="158"/>
      <c r="W85" s="158"/>
      <c r="X85" s="158"/>
      <c r="Y85" s="158"/>
      <c r="Z85" s="148"/>
      <c r="AA85" s="148"/>
      <c r="AB85" s="148"/>
      <c r="AC85" s="148"/>
      <c r="AD85" s="148"/>
      <c r="AE85" s="148"/>
      <c r="AF85" s="148"/>
      <c r="AG85" s="148" t="s">
        <v>100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3" x14ac:dyDescent="0.2">
      <c r="A86" s="155"/>
      <c r="B86" s="156"/>
      <c r="C86" s="237" t="s">
        <v>161</v>
      </c>
      <c r="D86" s="238"/>
      <c r="E86" s="238"/>
      <c r="F86" s="238"/>
      <c r="G86" s="238"/>
      <c r="H86" s="158"/>
      <c r="I86" s="158"/>
      <c r="J86" s="158"/>
      <c r="K86" s="158"/>
      <c r="L86" s="158"/>
      <c r="M86" s="158"/>
      <c r="N86" s="157"/>
      <c r="O86" s="157"/>
      <c r="P86" s="157"/>
      <c r="Q86" s="157"/>
      <c r="R86" s="158"/>
      <c r="S86" s="158"/>
      <c r="T86" s="158"/>
      <c r="U86" s="158"/>
      <c r="V86" s="158"/>
      <c r="W86" s="158"/>
      <c r="X86" s="158"/>
      <c r="Y86" s="158"/>
      <c r="Z86" s="148"/>
      <c r="AA86" s="148"/>
      <c r="AB86" s="148"/>
      <c r="AC86" s="148"/>
      <c r="AD86" s="148"/>
      <c r="AE86" s="148"/>
      <c r="AF86" s="148"/>
      <c r="AG86" s="148" t="s">
        <v>100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3" x14ac:dyDescent="0.2">
      <c r="A87" s="155"/>
      <c r="B87" s="156"/>
      <c r="C87" s="237" t="s">
        <v>162</v>
      </c>
      <c r="D87" s="238"/>
      <c r="E87" s="238"/>
      <c r="F87" s="238"/>
      <c r="G87" s="238"/>
      <c r="H87" s="158"/>
      <c r="I87" s="158"/>
      <c r="J87" s="158"/>
      <c r="K87" s="158"/>
      <c r="L87" s="158"/>
      <c r="M87" s="158"/>
      <c r="N87" s="157"/>
      <c r="O87" s="157"/>
      <c r="P87" s="157"/>
      <c r="Q87" s="157"/>
      <c r="R87" s="158"/>
      <c r="S87" s="158"/>
      <c r="T87" s="158"/>
      <c r="U87" s="158"/>
      <c r="V87" s="158"/>
      <c r="W87" s="158"/>
      <c r="X87" s="158"/>
      <c r="Y87" s="158"/>
      <c r="Z87" s="148"/>
      <c r="AA87" s="148"/>
      <c r="AB87" s="148"/>
      <c r="AC87" s="148"/>
      <c r="AD87" s="148"/>
      <c r="AE87" s="148"/>
      <c r="AF87" s="148"/>
      <c r="AG87" s="148" t="s">
        <v>100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74" t="str">
        <f>C87</f>
        <v>6. Geodet zhotovitele upraví data a aktualizuje DI+TI, upravená data v JVF předá zpět na GRID, v kopii</v>
      </c>
      <c r="BB87" s="148"/>
      <c r="BC87" s="148"/>
      <c r="BD87" s="148"/>
      <c r="BE87" s="148"/>
      <c r="BF87" s="148"/>
      <c r="BG87" s="148"/>
      <c r="BH87" s="148"/>
    </row>
    <row r="88" spans="1:60" outlineLevel="3" x14ac:dyDescent="0.2">
      <c r="A88" s="155"/>
      <c r="B88" s="156"/>
      <c r="C88" s="237" t="s">
        <v>163</v>
      </c>
      <c r="D88" s="238"/>
      <c r="E88" s="238"/>
      <c r="F88" s="238"/>
      <c r="G88" s="238"/>
      <c r="H88" s="158"/>
      <c r="I88" s="158"/>
      <c r="J88" s="158"/>
      <c r="K88" s="158"/>
      <c r="L88" s="158"/>
      <c r="M88" s="158"/>
      <c r="N88" s="157"/>
      <c r="O88" s="157"/>
      <c r="P88" s="157"/>
      <c r="Q88" s="157"/>
      <c r="R88" s="158"/>
      <c r="S88" s="158"/>
      <c r="T88" s="158"/>
      <c r="U88" s="158"/>
      <c r="V88" s="158"/>
      <c r="W88" s="158"/>
      <c r="X88" s="158"/>
      <c r="Y88" s="158"/>
      <c r="Z88" s="148"/>
      <c r="AA88" s="148"/>
      <c r="AB88" s="148"/>
      <c r="AC88" s="148"/>
      <c r="AD88" s="148"/>
      <c r="AE88" s="148"/>
      <c r="AF88" s="148"/>
      <c r="AG88" s="148" t="s">
        <v>100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3" x14ac:dyDescent="0.2">
      <c r="A89" s="155"/>
      <c r="B89" s="156"/>
      <c r="C89" s="237" t="s">
        <v>164</v>
      </c>
      <c r="D89" s="238"/>
      <c r="E89" s="238"/>
      <c r="F89" s="238"/>
      <c r="G89" s="238"/>
      <c r="H89" s="158"/>
      <c r="I89" s="158"/>
      <c r="J89" s="158"/>
      <c r="K89" s="158"/>
      <c r="L89" s="158"/>
      <c r="M89" s="158"/>
      <c r="N89" s="157"/>
      <c r="O89" s="157"/>
      <c r="P89" s="157"/>
      <c r="Q89" s="157"/>
      <c r="R89" s="158"/>
      <c r="S89" s="158"/>
      <c r="T89" s="158"/>
      <c r="U89" s="158"/>
      <c r="V89" s="158"/>
      <c r="W89" s="158"/>
      <c r="X89" s="158"/>
      <c r="Y89" s="158"/>
      <c r="Z89" s="148"/>
      <c r="AA89" s="148"/>
      <c r="AB89" s="148"/>
      <c r="AC89" s="148"/>
      <c r="AD89" s="148"/>
      <c r="AE89" s="148"/>
      <c r="AF89" s="148"/>
      <c r="AG89" s="148" t="s">
        <v>100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3" x14ac:dyDescent="0.2">
      <c r="A90" s="155"/>
      <c r="B90" s="156"/>
      <c r="C90" s="237" t="s">
        <v>165</v>
      </c>
      <c r="D90" s="238"/>
      <c r="E90" s="238"/>
      <c r="F90" s="238"/>
      <c r="G90" s="238"/>
      <c r="H90" s="158"/>
      <c r="I90" s="158"/>
      <c r="J90" s="158"/>
      <c r="K90" s="158"/>
      <c r="L90" s="158"/>
      <c r="M90" s="158"/>
      <c r="N90" s="157"/>
      <c r="O90" s="157"/>
      <c r="P90" s="157"/>
      <c r="Q90" s="157"/>
      <c r="R90" s="158"/>
      <c r="S90" s="158"/>
      <c r="T90" s="158"/>
      <c r="U90" s="158"/>
      <c r="V90" s="158"/>
      <c r="W90" s="158"/>
      <c r="X90" s="158"/>
      <c r="Y90" s="158"/>
      <c r="Z90" s="148"/>
      <c r="AA90" s="148"/>
      <c r="AB90" s="148"/>
      <c r="AC90" s="148"/>
      <c r="AD90" s="148"/>
      <c r="AE90" s="148"/>
      <c r="AF90" s="148"/>
      <c r="AG90" s="148" t="s">
        <v>100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3" x14ac:dyDescent="0.2">
      <c r="A91" s="155"/>
      <c r="B91" s="156"/>
      <c r="C91" s="237" t="s">
        <v>166</v>
      </c>
      <c r="D91" s="238"/>
      <c r="E91" s="238"/>
      <c r="F91" s="238"/>
      <c r="G91" s="238"/>
      <c r="H91" s="158"/>
      <c r="I91" s="158"/>
      <c r="J91" s="158"/>
      <c r="K91" s="158"/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Y91" s="158"/>
      <c r="Z91" s="148"/>
      <c r="AA91" s="148"/>
      <c r="AB91" s="148"/>
      <c r="AC91" s="148"/>
      <c r="AD91" s="148"/>
      <c r="AE91" s="148"/>
      <c r="AF91" s="148"/>
      <c r="AG91" s="148" t="s">
        <v>100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67">
        <v>14</v>
      </c>
      <c r="B92" s="168" t="s">
        <v>167</v>
      </c>
      <c r="C92" s="176" t="s">
        <v>168</v>
      </c>
      <c r="D92" s="169" t="s">
        <v>94</v>
      </c>
      <c r="E92" s="170">
        <v>1</v>
      </c>
      <c r="F92" s="171"/>
      <c r="G92" s="172">
        <f>ROUND(E92*F92,2)</f>
        <v>0</v>
      </c>
      <c r="H92" s="171"/>
      <c r="I92" s="172">
        <f>ROUND(E92*H92,2)</f>
        <v>0</v>
      </c>
      <c r="J92" s="171"/>
      <c r="K92" s="172">
        <f>ROUND(E92*J92,2)</f>
        <v>0</v>
      </c>
      <c r="L92" s="172">
        <v>21</v>
      </c>
      <c r="M92" s="172">
        <f>G92*(1+L92/100)</f>
        <v>0</v>
      </c>
      <c r="N92" s="170">
        <v>0</v>
      </c>
      <c r="O92" s="170">
        <f>ROUND(E92*N92,2)</f>
        <v>0</v>
      </c>
      <c r="P92" s="170">
        <v>0</v>
      </c>
      <c r="Q92" s="170">
        <f>ROUND(E92*P92,2)</f>
        <v>0</v>
      </c>
      <c r="R92" s="172"/>
      <c r="S92" s="172" t="s">
        <v>116</v>
      </c>
      <c r="T92" s="173" t="s">
        <v>96</v>
      </c>
      <c r="U92" s="158">
        <v>0</v>
      </c>
      <c r="V92" s="158">
        <f>ROUND(E92*U92,2)</f>
        <v>0</v>
      </c>
      <c r="W92" s="158"/>
      <c r="X92" s="158" t="s">
        <v>45</v>
      </c>
      <c r="Y92" s="158" t="s">
        <v>97</v>
      </c>
      <c r="Z92" s="148"/>
      <c r="AA92" s="148"/>
      <c r="AB92" s="148"/>
      <c r="AC92" s="148"/>
      <c r="AD92" s="148"/>
      <c r="AE92" s="148"/>
      <c r="AF92" s="148"/>
      <c r="AG92" s="148" t="s">
        <v>98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2" x14ac:dyDescent="0.2">
      <c r="A93" s="155"/>
      <c r="B93" s="156"/>
      <c r="C93" s="246" t="s">
        <v>206</v>
      </c>
      <c r="D93" s="247"/>
      <c r="E93" s="247"/>
      <c r="F93" s="247"/>
      <c r="G93" s="247"/>
      <c r="H93" s="158"/>
      <c r="I93" s="158"/>
      <c r="J93" s="158"/>
      <c r="K93" s="158"/>
      <c r="L93" s="158"/>
      <c r="M93" s="158"/>
      <c r="N93" s="157"/>
      <c r="O93" s="157"/>
      <c r="P93" s="157"/>
      <c r="Q93" s="157"/>
      <c r="R93" s="158"/>
      <c r="S93" s="158"/>
      <c r="T93" s="158"/>
      <c r="U93" s="158"/>
      <c r="V93" s="158"/>
      <c r="W93" s="158"/>
      <c r="X93" s="158"/>
      <c r="Y93" s="158"/>
      <c r="Z93" s="148"/>
      <c r="AA93" s="148"/>
      <c r="AB93" s="148"/>
      <c r="AC93" s="148"/>
      <c r="AD93" s="148"/>
      <c r="AE93" s="148"/>
      <c r="AF93" s="148"/>
      <c r="AG93" s="148" t="s">
        <v>100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3" x14ac:dyDescent="0.2">
      <c r="A94" s="155"/>
      <c r="B94" s="156"/>
      <c r="C94" s="237" t="s">
        <v>169</v>
      </c>
      <c r="D94" s="238"/>
      <c r="E94" s="238"/>
      <c r="F94" s="238"/>
      <c r="G94" s="238"/>
      <c r="H94" s="158"/>
      <c r="I94" s="158"/>
      <c r="J94" s="158"/>
      <c r="K94" s="158"/>
      <c r="L94" s="158"/>
      <c r="M94" s="158"/>
      <c r="N94" s="157"/>
      <c r="O94" s="157"/>
      <c r="P94" s="157"/>
      <c r="Q94" s="157"/>
      <c r="R94" s="158"/>
      <c r="S94" s="158"/>
      <c r="T94" s="158"/>
      <c r="U94" s="158"/>
      <c r="V94" s="158"/>
      <c r="W94" s="158"/>
      <c r="X94" s="158"/>
      <c r="Y94" s="158"/>
      <c r="Z94" s="148"/>
      <c r="AA94" s="148"/>
      <c r="AB94" s="148"/>
      <c r="AC94" s="148"/>
      <c r="AD94" s="148"/>
      <c r="AE94" s="148"/>
      <c r="AF94" s="148"/>
      <c r="AG94" s="148" t="s">
        <v>100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3" x14ac:dyDescent="0.2">
      <c r="A95" s="155"/>
      <c r="B95" s="156"/>
      <c r="C95" s="237" t="s">
        <v>170</v>
      </c>
      <c r="D95" s="238"/>
      <c r="E95" s="238"/>
      <c r="F95" s="238"/>
      <c r="G95" s="238"/>
      <c r="H95" s="158"/>
      <c r="I95" s="158"/>
      <c r="J95" s="158"/>
      <c r="K95" s="158"/>
      <c r="L95" s="158"/>
      <c r="M95" s="158"/>
      <c r="N95" s="157"/>
      <c r="O95" s="157"/>
      <c r="P95" s="157"/>
      <c r="Q95" s="157"/>
      <c r="R95" s="158"/>
      <c r="S95" s="158"/>
      <c r="T95" s="158"/>
      <c r="U95" s="158"/>
      <c r="V95" s="158"/>
      <c r="W95" s="158"/>
      <c r="X95" s="158"/>
      <c r="Y95" s="158"/>
      <c r="Z95" s="148"/>
      <c r="AA95" s="148"/>
      <c r="AB95" s="148"/>
      <c r="AC95" s="148"/>
      <c r="AD95" s="148"/>
      <c r="AE95" s="148"/>
      <c r="AF95" s="148"/>
      <c r="AG95" s="148" t="s">
        <v>100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3" x14ac:dyDescent="0.2">
      <c r="A96" s="155"/>
      <c r="B96" s="156"/>
      <c r="C96" s="237" t="s">
        <v>171</v>
      </c>
      <c r="D96" s="238"/>
      <c r="E96" s="238"/>
      <c r="F96" s="238"/>
      <c r="G96" s="238"/>
      <c r="H96" s="158"/>
      <c r="I96" s="158"/>
      <c r="J96" s="158"/>
      <c r="K96" s="158"/>
      <c r="L96" s="158"/>
      <c r="M96" s="158"/>
      <c r="N96" s="157"/>
      <c r="O96" s="157"/>
      <c r="P96" s="157"/>
      <c r="Q96" s="157"/>
      <c r="R96" s="158"/>
      <c r="S96" s="158"/>
      <c r="T96" s="158"/>
      <c r="U96" s="158"/>
      <c r="V96" s="158"/>
      <c r="W96" s="158"/>
      <c r="X96" s="158"/>
      <c r="Y96" s="158"/>
      <c r="Z96" s="148"/>
      <c r="AA96" s="148"/>
      <c r="AB96" s="148"/>
      <c r="AC96" s="148"/>
      <c r="AD96" s="148"/>
      <c r="AE96" s="148"/>
      <c r="AF96" s="148"/>
      <c r="AG96" s="148" t="s">
        <v>100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3" x14ac:dyDescent="0.2">
      <c r="A97" s="155"/>
      <c r="B97" s="156"/>
      <c r="C97" s="237" t="s">
        <v>172</v>
      </c>
      <c r="D97" s="238"/>
      <c r="E97" s="238"/>
      <c r="F97" s="238"/>
      <c r="G97" s="238"/>
      <c r="H97" s="158"/>
      <c r="I97" s="158"/>
      <c r="J97" s="158"/>
      <c r="K97" s="158"/>
      <c r="L97" s="158"/>
      <c r="M97" s="158"/>
      <c r="N97" s="157"/>
      <c r="O97" s="157"/>
      <c r="P97" s="157"/>
      <c r="Q97" s="157"/>
      <c r="R97" s="158"/>
      <c r="S97" s="158"/>
      <c r="T97" s="158"/>
      <c r="U97" s="158"/>
      <c r="V97" s="158"/>
      <c r="W97" s="158"/>
      <c r="X97" s="158"/>
      <c r="Y97" s="158"/>
      <c r="Z97" s="148"/>
      <c r="AA97" s="148"/>
      <c r="AB97" s="148"/>
      <c r="AC97" s="148"/>
      <c r="AD97" s="148"/>
      <c r="AE97" s="148"/>
      <c r="AF97" s="148"/>
      <c r="AG97" s="148" t="s">
        <v>100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3" x14ac:dyDescent="0.2">
      <c r="A98" s="155"/>
      <c r="B98" s="156"/>
      <c r="C98" s="237" t="s">
        <v>173</v>
      </c>
      <c r="D98" s="238"/>
      <c r="E98" s="238"/>
      <c r="F98" s="238"/>
      <c r="G98" s="238"/>
      <c r="H98" s="158"/>
      <c r="I98" s="158"/>
      <c r="J98" s="158"/>
      <c r="K98" s="158"/>
      <c r="L98" s="158"/>
      <c r="M98" s="158"/>
      <c r="N98" s="157"/>
      <c r="O98" s="157"/>
      <c r="P98" s="157"/>
      <c r="Q98" s="157"/>
      <c r="R98" s="158"/>
      <c r="S98" s="158"/>
      <c r="T98" s="158"/>
      <c r="U98" s="158"/>
      <c r="V98" s="158"/>
      <c r="W98" s="158"/>
      <c r="X98" s="158"/>
      <c r="Y98" s="158"/>
      <c r="Z98" s="148"/>
      <c r="AA98" s="148"/>
      <c r="AB98" s="148"/>
      <c r="AC98" s="148"/>
      <c r="AD98" s="148"/>
      <c r="AE98" s="148"/>
      <c r="AF98" s="148"/>
      <c r="AG98" s="148" t="s">
        <v>100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67">
        <v>15</v>
      </c>
      <c r="B99" s="168" t="s">
        <v>174</v>
      </c>
      <c r="C99" s="176" t="s">
        <v>175</v>
      </c>
      <c r="D99" s="169" t="s">
        <v>94</v>
      </c>
      <c r="E99" s="170">
        <v>1</v>
      </c>
      <c r="F99" s="171"/>
      <c r="G99" s="172">
        <f>ROUND(E99*F99,2)</f>
        <v>0</v>
      </c>
      <c r="H99" s="171"/>
      <c r="I99" s="172">
        <f>ROUND(E99*H99,2)</f>
        <v>0</v>
      </c>
      <c r="J99" s="171"/>
      <c r="K99" s="172">
        <f>ROUND(E99*J99,2)</f>
        <v>0</v>
      </c>
      <c r="L99" s="172">
        <v>21</v>
      </c>
      <c r="M99" s="172">
        <f>G99*(1+L99/100)</f>
        <v>0</v>
      </c>
      <c r="N99" s="170">
        <v>0</v>
      </c>
      <c r="O99" s="170">
        <f>ROUND(E99*N99,2)</f>
        <v>0</v>
      </c>
      <c r="P99" s="170">
        <v>0</v>
      </c>
      <c r="Q99" s="170">
        <f>ROUND(E99*P99,2)</f>
        <v>0</v>
      </c>
      <c r="R99" s="172"/>
      <c r="S99" s="172" t="s">
        <v>116</v>
      </c>
      <c r="T99" s="173" t="s">
        <v>96</v>
      </c>
      <c r="U99" s="158">
        <v>0</v>
      </c>
      <c r="V99" s="158">
        <f>ROUND(E99*U99,2)</f>
        <v>0</v>
      </c>
      <c r="W99" s="158"/>
      <c r="X99" s="158" t="s">
        <v>45</v>
      </c>
      <c r="Y99" s="158" t="s">
        <v>97</v>
      </c>
      <c r="Z99" s="148"/>
      <c r="AA99" s="148"/>
      <c r="AB99" s="148"/>
      <c r="AC99" s="148"/>
      <c r="AD99" s="148"/>
      <c r="AE99" s="148"/>
      <c r="AF99" s="148"/>
      <c r="AG99" s="148" t="s">
        <v>98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2" x14ac:dyDescent="0.2">
      <c r="A100" s="155"/>
      <c r="B100" s="156"/>
      <c r="C100" s="246" t="s">
        <v>206</v>
      </c>
      <c r="D100" s="247"/>
      <c r="E100" s="247"/>
      <c r="F100" s="247"/>
      <c r="G100" s="247"/>
      <c r="H100" s="158"/>
      <c r="I100" s="158"/>
      <c r="J100" s="158"/>
      <c r="K100" s="158"/>
      <c r="L100" s="158"/>
      <c r="M100" s="158"/>
      <c r="N100" s="157"/>
      <c r="O100" s="157"/>
      <c r="P100" s="157"/>
      <c r="Q100" s="157"/>
      <c r="R100" s="158"/>
      <c r="S100" s="158"/>
      <c r="T100" s="158"/>
      <c r="U100" s="158"/>
      <c r="V100" s="158"/>
      <c r="W100" s="158"/>
      <c r="X100" s="158"/>
      <c r="Y100" s="158"/>
      <c r="Z100" s="148"/>
      <c r="AA100" s="148"/>
      <c r="AB100" s="148"/>
      <c r="AC100" s="148"/>
      <c r="AD100" s="148"/>
      <c r="AE100" s="148"/>
      <c r="AF100" s="148"/>
      <c r="AG100" s="148" t="s">
        <v>100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3" x14ac:dyDescent="0.2">
      <c r="A101" s="155"/>
      <c r="B101" s="156"/>
      <c r="C101" s="237" t="s">
        <v>176</v>
      </c>
      <c r="D101" s="238"/>
      <c r="E101" s="238"/>
      <c r="F101" s="238"/>
      <c r="G101" s="238"/>
      <c r="H101" s="158"/>
      <c r="I101" s="158"/>
      <c r="J101" s="158"/>
      <c r="K101" s="158"/>
      <c r="L101" s="158"/>
      <c r="M101" s="158"/>
      <c r="N101" s="157"/>
      <c r="O101" s="157"/>
      <c r="P101" s="157"/>
      <c r="Q101" s="157"/>
      <c r="R101" s="158"/>
      <c r="S101" s="158"/>
      <c r="T101" s="158"/>
      <c r="U101" s="158"/>
      <c r="V101" s="158"/>
      <c r="W101" s="158"/>
      <c r="X101" s="158"/>
      <c r="Y101" s="158"/>
      <c r="Z101" s="148"/>
      <c r="AA101" s="148"/>
      <c r="AB101" s="148"/>
      <c r="AC101" s="148"/>
      <c r="AD101" s="148"/>
      <c r="AE101" s="148"/>
      <c r="AF101" s="148"/>
      <c r="AG101" s="148" t="s">
        <v>100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ht="22.5" outlineLevel="3" x14ac:dyDescent="0.2">
      <c r="A102" s="155"/>
      <c r="B102" s="156"/>
      <c r="C102" s="237" t="s">
        <v>109</v>
      </c>
      <c r="D102" s="238"/>
      <c r="E102" s="238"/>
      <c r="F102" s="238"/>
      <c r="G102" s="238"/>
      <c r="H102" s="158"/>
      <c r="I102" s="158"/>
      <c r="J102" s="158"/>
      <c r="K102" s="158"/>
      <c r="L102" s="158"/>
      <c r="M102" s="158"/>
      <c r="N102" s="157"/>
      <c r="O102" s="157"/>
      <c r="P102" s="157"/>
      <c r="Q102" s="157"/>
      <c r="R102" s="158"/>
      <c r="S102" s="158"/>
      <c r="T102" s="158"/>
      <c r="U102" s="158"/>
      <c r="V102" s="158"/>
      <c r="W102" s="158"/>
      <c r="X102" s="158"/>
      <c r="Y102" s="158"/>
      <c r="Z102" s="148"/>
      <c r="AA102" s="148"/>
      <c r="AB102" s="148"/>
      <c r="AC102" s="148"/>
      <c r="AD102" s="148"/>
      <c r="AE102" s="148"/>
      <c r="AF102" s="148"/>
      <c r="AG102" s="148" t="s">
        <v>100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74" t="str">
        <f>C102</f>
        <v>Vyhotovení protokolu o vytyčení stavby se seznamem souřadnic vytyčených bodů a jejich polohopisnými (S-JTSK) a výškopisnými (Bpv) hodnotami.</v>
      </c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67">
        <v>16</v>
      </c>
      <c r="B103" s="168" t="s">
        <v>177</v>
      </c>
      <c r="C103" s="176" t="s">
        <v>178</v>
      </c>
      <c r="D103" s="169" t="s">
        <v>94</v>
      </c>
      <c r="E103" s="170">
        <v>1</v>
      </c>
      <c r="F103" s="171"/>
      <c r="G103" s="172">
        <f>ROUND(E103*F103,2)</f>
        <v>0</v>
      </c>
      <c r="H103" s="171"/>
      <c r="I103" s="172">
        <f>ROUND(E103*H103,2)</f>
        <v>0</v>
      </c>
      <c r="J103" s="171"/>
      <c r="K103" s="172">
        <f>ROUND(E103*J103,2)</f>
        <v>0</v>
      </c>
      <c r="L103" s="172">
        <v>21</v>
      </c>
      <c r="M103" s="172">
        <f>G103*(1+L103/100)</f>
        <v>0</v>
      </c>
      <c r="N103" s="170">
        <v>0</v>
      </c>
      <c r="O103" s="170">
        <f>ROUND(E103*N103,2)</f>
        <v>0</v>
      </c>
      <c r="P103" s="170">
        <v>0</v>
      </c>
      <c r="Q103" s="170">
        <f>ROUND(E103*P103,2)</f>
        <v>0</v>
      </c>
      <c r="R103" s="172"/>
      <c r="S103" s="172" t="s">
        <v>116</v>
      </c>
      <c r="T103" s="173" t="s">
        <v>96</v>
      </c>
      <c r="U103" s="158">
        <v>0</v>
      </c>
      <c r="V103" s="158">
        <f>ROUND(E103*U103,2)</f>
        <v>0</v>
      </c>
      <c r="W103" s="158"/>
      <c r="X103" s="158" t="s">
        <v>45</v>
      </c>
      <c r="Y103" s="158" t="s">
        <v>97</v>
      </c>
      <c r="Z103" s="148"/>
      <c r="AA103" s="148"/>
      <c r="AB103" s="148"/>
      <c r="AC103" s="148"/>
      <c r="AD103" s="148"/>
      <c r="AE103" s="148"/>
      <c r="AF103" s="148"/>
      <c r="AG103" s="148" t="s">
        <v>98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2" x14ac:dyDescent="0.2">
      <c r="A104" s="155"/>
      <c r="B104" s="156"/>
      <c r="C104" s="246" t="s">
        <v>206</v>
      </c>
      <c r="D104" s="247"/>
      <c r="E104" s="247"/>
      <c r="F104" s="247"/>
      <c r="G104" s="247"/>
      <c r="H104" s="158"/>
      <c r="I104" s="158"/>
      <c r="J104" s="158"/>
      <c r="K104" s="158"/>
      <c r="L104" s="158"/>
      <c r="M104" s="158"/>
      <c r="N104" s="157"/>
      <c r="O104" s="157"/>
      <c r="P104" s="157"/>
      <c r="Q104" s="157"/>
      <c r="R104" s="158"/>
      <c r="S104" s="158"/>
      <c r="T104" s="158"/>
      <c r="U104" s="158"/>
      <c r="V104" s="158"/>
      <c r="W104" s="158"/>
      <c r="X104" s="158"/>
      <c r="Y104" s="158"/>
      <c r="Z104" s="148"/>
      <c r="AA104" s="148"/>
      <c r="AB104" s="148"/>
      <c r="AC104" s="148"/>
      <c r="AD104" s="148"/>
      <c r="AE104" s="148"/>
      <c r="AF104" s="148"/>
      <c r="AG104" s="148" t="s">
        <v>100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3" x14ac:dyDescent="0.2">
      <c r="A105" s="155"/>
      <c r="B105" s="156"/>
      <c r="C105" s="237" t="s">
        <v>179</v>
      </c>
      <c r="D105" s="238"/>
      <c r="E105" s="238"/>
      <c r="F105" s="238"/>
      <c r="G105" s="238"/>
      <c r="H105" s="158"/>
      <c r="I105" s="158"/>
      <c r="J105" s="158"/>
      <c r="K105" s="158"/>
      <c r="L105" s="158"/>
      <c r="M105" s="158"/>
      <c r="N105" s="157"/>
      <c r="O105" s="157"/>
      <c r="P105" s="157"/>
      <c r="Q105" s="157"/>
      <c r="R105" s="158"/>
      <c r="S105" s="158"/>
      <c r="T105" s="158"/>
      <c r="U105" s="158"/>
      <c r="V105" s="158"/>
      <c r="W105" s="158"/>
      <c r="X105" s="158"/>
      <c r="Y105" s="158"/>
      <c r="Z105" s="148"/>
      <c r="AA105" s="148"/>
      <c r="AB105" s="148"/>
      <c r="AC105" s="148"/>
      <c r="AD105" s="148"/>
      <c r="AE105" s="148"/>
      <c r="AF105" s="148"/>
      <c r="AG105" s="148" t="s">
        <v>100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67">
        <v>17</v>
      </c>
      <c r="B106" s="168" t="s">
        <v>180</v>
      </c>
      <c r="C106" s="176" t="s">
        <v>181</v>
      </c>
      <c r="D106" s="169" t="s">
        <v>94</v>
      </c>
      <c r="E106" s="170">
        <v>1</v>
      </c>
      <c r="F106" s="171"/>
      <c r="G106" s="172">
        <f>ROUND(E106*F106,2)</f>
        <v>0</v>
      </c>
      <c r="H106" s="171"/>
      <c r="I106" s="172">
        <f>ROUND(E106*H106,2)</f>
        <v>0</v>
      </c>
      <c r="J106" s="171"/>
      <c r="K106" s="172">
        <f>ROUND(E106*J106,2)</f>
        <v>0</v>
      </c>
      <c r="L106" s="172">
        <v>21</v>
      </c>
      <c r="M106" s="172">
        <f>G106*(1+L106/100)</f>
        <v>0</v>
      </c>
      <c r="N106" s="170">
        <v>0</v>
      </c>
      <c r="O106" s="170">
        <f>ROUND(E106*N106,2)</f>
        <v>0</v>
      </c>
      <c r="P106" s="170">
        <v>0</v>
      </c>
      <c r="Q106" s="170">
        <f>ROUND(E106*P106,2)</f>
        <v>0</v>
      </c>
      <c r="R106" s="172"/>
      <c r="S106" s="172" t="s">
        <v>116</v>
      </c>
      <c r="T106" s="173" t="s">
        <v>96</v>
      </c>
      <c r="U106" s="158">
        <v>0</v>
      </c>
      <c r="V106" s="158">
        <f>ROUND(E106*U106,2)</f>
        <v>0</v>
      </c>
      <c r="W106" s="158"/>
      <c r="X106" s="158" t="s">
        <v>45</v>
      </c>
      <c r="Y106" s="158" t="s">
        <v>97</v>
      </c>
      <c r="Z106" s="148"/>
      <c r="AA106" s="148"/>
      <c r="AB106" s="148"/>
      <c r="AC106" s="148"/>
      <c r="AD106" s="148"/>
      <c r="AE106" s="148"/>
      <c r="AF106" s="148"/>
      <c r="AG106" s="148" t="s">
        <v>98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2" x14ac:dyDescent="0.2">
      <c r="A107" s="155"/>
      <c r="B107" s="156"/>
      <c r="C107" s="246" t="s">
        <v>206</v>
      </c>
      <c r="D107" s="247"/>
      <c r="E107" s="247"/>
      <c r="F107" s="247"/>
      <c r="G107" s="247"/>
      <c r="H107" s="158"/>
      <c r="I107" s="158"/>
      <c r="J107" s="158"/>
      <c r="K107" s="158"/>
      <c r="L107" s="158"/>
      <c r="M107" s="158"/>
      <c r="N107" s="157"/>
      <c r="O107" s="157"/>
      <c r="P107" s="157"/>
      <c r="Q107" s="157"/>
      <c r="R107" s="158"/>
      <c r="S107" s="158"/>
      <c r="T107" s="158"/>
      <c r="U107" s="158"/>
      <c r="V107" s="158"/>
      <c r="W107" s="158"/>
      <c r="X107" s="158"/>
      <c r="Y107" s="158"/>
      <c r="Z107" s="148"/>
      <c r="AA107" s="148"/>
      <c r="AB107" s="148"/>
      <c r="AC107" s="148"/>
      <c r="AD107" s="148"/>
      <c r="AE107" s="148"/>
      <c r="AF107" s="148"/>
      <c r="AG107" s="148" t="s">
        <v>100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ht="33.75" outlineLevel="3" x14ac:dyDescent="0.2">
      <c r="A108" s="155"/>
      <c r="B108" s="156"/>
      <c r="C108" s="237" t="s">
        <v>210</v>
      </c>
      <c r="D108" s="238"/>
      <c r="E108" s="238"/>
      <c r="F108" s="238"/>
      <c r="G108" s="238"/>
      <c r="H108" s="158"/>
      <c r="I108" s="158"/>
      <c r="J108" s="158"/>
      <c r="K108" s="158"/>
      <c r="L108" s="158"/>
      <c r="M108" s="158"/>
      <c r="N108" s="157"/>
      <c r="O108" s="157"/>
      <c r="P108" s="157"/>
      <c r="Q108" s="157"/>
      <c r="R108" s="158"/>
      <c r="S108" s="158"/>
      <c r="T108" s="158"/>
      <c r="U108" s="158"/>
      <c r="V108" s="158"/>
      <c r="W108" s="158"/>
      <c r="X108" s="158"/>
      <c r="Y108" s="158"/>
      <c r="Z108" s="148"/>
      <c r="AA108" s="148"/>
      <c r="AB108" s="148"/>
      <c r="AC108" s="148"/>
      <c r="AD108" s="148"/>
      <c r="AE108" s="148"/>
      <c r="AF108" s="148"/>
      <c r="AG108" s="148" t="s">
        <v>100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74" t="str">
        <f>C108</f>
        <v>Před vlastním zahájením stavebních prací se doporučuje provést prohlídku a zdokumentovat stav současného stavu objízdných tras, komunikací, mostů používaných stavbou,   vzrostlé zeleně a  staveb dotčených výstavbou, které nejsou majetkem investora včetně oplocení pozemků.</v>
      </c>
      <c r="BB108" s="148"/>
      <c r="BC108" s="148"/>
      <c r="BD108" s="148"/>
      <c r="BE108" s="148"/>
      <c r="BF108" s="148"/>
      <c r="BG108" s="148"/>
      <c r="BH108" s="148"/>
    </row>
    <row r="109" spans="1:60" ht="22.5" outlineLevel="3" x14ac:dyDescent="0.2">
      <c r="A109" s="155"/>
      <c r="B109" s="156"/>
      <c r="C109" s="237" t="s">
        <v>182</v>
      </c>
      <c r="D109" s="238"/>
      <c r="E109" s="238"/>
      <c r="F109" s="238"/>
      <c r="G109" s="238"/>
      <c r="H109" s="158"/>
      <c r="I109" s="158"/>
      <c r="J109" s="158"/>
      <c r="K109" s="158"/>
      <c r="L109" s="158"/>
      <c r="M109" s="158"/>
      <c r="N109" s="157"/>
      <c r="O109" s="157"/>
      <c r="P109" s="157"/>
      <c r="Q109" s="157"/>
      <c r="R109" s="158"/>
      <c r="S109" s="158"/>
      <c r="T109" s="158"/>
      <c r="U109" s="158"/>
      <c r="V109" s="158"/>
      <c r="W109" s="158"/>
      <c r="X109" s="158"/>
      <c r="Y109" s="158"/>
      <c r="Z109" s="148"/>
      <c r="AA109" s="148"/>
      <c r="AB109" s="148"/>
      <c r="AC109" s="148"/>
      <c r="AD109" s="148"/>
      <c r="AE109" s="148"/>
      <c r="AF109" s="148"/>
      <c r="AG109" s="148" t="s">
        <v>100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74" t="str">
        <f>C109</f>
        <v>Z této technické prohlídky (pasportizace) bude Zhotovitelem pořízen záznam. Po dokončení prací provede Zhotovitel tzv.Repasportizaci, kdy zaznamená stav po dokončení díla.</v>
      </c>
      <c r="BB109" s="148"/>
      <c r="BC109" s="148"/>
      <c r="BD109" s="148"/>
      <c r="BE109" s="148"/>
      <c r="BF109" s="148"/>
      <c r="BG109" s="148"/>
      <c r="BH109" s="148"/>
    </row>
    <row r="110" spans="1:60" x14ac:dyDescent="0.2">
      <c r="A110" s="3"/>
      <c r="B110" s="4"/>
      <c r="C110" s="177"/>
      <c r="D110" s="6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AE110">
        <v>12</v>
      </c>
      <c r="AF110">
        <v>21</v>
      </c>
      <c r="AG110" t="s">
        <v>76</v>
      </c>
    </row>
    <row r="111" spans="1:60" x14ac:dyDescent="0.2">
      <c r="A111" s="151"/>
      <c r="B111" s="152" t="s">
        <v>29</v>
      </c>
      <c r="C111" s="178"/>
      <c r="D111" s="153"/>
      <c r="E111" s="154"/>
      <c r="F111" s="154"/>
      <c r="G111" s="166">
        <f>G8+G49</f>
        <v>0</v>
      </c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AE111">
        <f>SUMIF(L7:L109,AE110,G7:G109)</f>
        <v>0</v>
      </c>
      <c r="AF111">
        <f>SUMIF(L7:L109,AF110,G7:G109)</f>
        <v>0</v>
      </c>
      <c r="AG111" t="s">
        <v>183</v>
      </c>
    </row>
    <row r="112" spans="1:60" x14ac:dyDescent="0.2">
      <c r="C112" s="179"/>
      <c r="D112" s="10"/>
      <c r="AG112" t="s">
        <v>211</v>
      </c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bPiYFyMe3jHZzDCBMhEaqU+ghyDpvteHNBm8Zu8igPyupaQhbsBmAx13gfdpo6BAr29Z0yVCdCzYvr/DSC5sQQ==" saltValue="pTZq9No1LkLpVoFIdsel8Q==" spinCount="100000" sheet="1" formatRows="0"/>
  <mergeCells count="87">
    <mergeCell ref="C107:G107"/>
    <mergeCell ref="C108:G108"/>
    <mergeCell ref="C109:G109"/>
    <mergeCell ref="C98:G98"/>
    <mergeCell ref="C100:G100"/>
    <mergeCell ref="C101:G101"/>
    <mergeCell ref="C102:G102"/>
    <mergeCell ref="C104:G104"/>
    <mergeCell ref="C105:G105"/>
    <mergeCell ref="C97:G97"/>
    <mergeCell ref="C85:G85"/>
    <mergeCell ref="C86:G86"/>
    <mergeCell ref="C87:G87"/>
    <mergeCell ref="C88:G88"/>
    <mergeCell ref="C89:G89"/>
    <mergeCell ref="C90:G90"/>
    <mergeCell ref="C91:G91"/>
    <mergeCell ref="C93:G93"/>
    <mergeCell ref="C94:G94"/>
    <mergeCell ref="C95:G95"/>
    <mergeCell ref="C96:G96"/>
    <mergeCell ref="C84:G84"/>
    <mergeCell ref="C73:G73"/>
    <mergeCell ref="C74:G74"/>
    <mergeCell ref="C75:G75"/>
    <mergeCell ref="C76:G76"/>
    <mergeCell ref="C77:G77"/>
    <mergeCell ref="C78:G78"/>
    <mergeCell ref="C79:G79"/>
    <mergeCell ref="C80:G80"/>
    <mergeCell ref="C81:G81"/>
    <mergeCell ref="C82:G82"/>
    <mergeCell ref="C83:G83"/>
    <mergeCell ref="C71:G71"/>
    <mergeCell ref="C58:G58"/>
    <mergeCell ref="C59:G59"/>
    <mergeCell ref="C61:G61"/>
    <mergeCell ref="C62:G62"/>
    <mergeCell ref="C63:G63"/>
    <mergeCell ref="C65:G65"/>
    <mergeCell ref="C66:G66"/>
    <mergeCell ref="C67:G67"/>
    <mergeCell ref="C68:G68"/>
    <mergeCell ref="C69:G69"/>
    <mergeCell ref="C70:G70"/>
    <mergeCell ref="C56:G56"/>
    <mergeCell ref="C40:G40"/>
    <mergeCell ref="C41:G41"/>
    <mergeCell ref="C42:G42"/>
    <mergeCell ref="C43:G43"/>
    <mergeCell ref="C44:G44"/>
    <mergeCell ref="C46:G46"/>
    <mergeCell ref="C47:G47"/>
    <mergeCell ref="C48:G48"/>
    <mergeCell ref="C51:G51"/>
    <mergeCell ref="C53:G53"/>
    <mergeCell ref="C55:G55"/>
    <mergeCell ref="C38:G38"/>
    <mergeCell ref="C27:G27"/>
    <mergeCell ref="C28:G28"/>
    <mergeCell ref="C29:G29"/>
    <mergeCell ref="C30:G30"/>
    <mergeCell ref="C31:G31"/>
    <mergeCell ref="C32:G32"/>
    <mergeCell ref="C33:G33"/>
    <mergeCell ref="C34:G34"/>
    <mergeCell ref="C35:G35"/>
    <mergeCell ref="C36:G36"/>
    <mergeCell ref="C37:G37"/>
    <mergeCell ref="C26:G26"/>
    <mergeCell ref="C12:G12"/>
    <mergeCell ref="C13:G13"/>
    <mergeCell ref="C14:G14"/>
    <mergeCell ref="C15:G15"/>
    <mergeCell ref="C17:G17"/>
    <mergeCell ref="C19:G19"/>
    <mergeCell ref="C20:G20"/>
    <mergeCell ref="C22:G22"/>
    <mergeCell ref="C23:G23"/>
    <mergeCell ref="C24:G24"/>
    <mergeCell ref="C25:G25"/>
    <mergeCell ref="C11:G11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VRN 1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'VRN 1 Naklady'!Názvy_tisku</vt:lpstr>
      <vt:lpstr>oadresa</vt:lpstr>
      <vt:lpstr>Stavba!Objednatel</vt:lpstr>
      <vt:lpstr>Stavba!Objekt</vt:lpstr>
      <vt:lpstr>Stavba!Oblast_tisku</vt:lpstr>
      <vt:lpstr>'VRN 1 Naklady'!Oblast_tisku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Hermanek</dc:creator>
  <cp:lastModifiedBy>Ivo Hermanek</cp:lastModifiedBy>
  <cp:lastPrinted>2019-03-19T12:27:02Z</cp:lastPrinted>
  <dcterms:created xsi:type="dcterms:W3CDTF">2009-04-08T07:15:50Z</dcterms:created>
  <dcterms:modified xsi:type="dcterms:W3CDTF">2026-01-20T15:18:21Z</dcterms:modified>
</cp:coreProperties>
</file>